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835" activeTab="0"/>
  </bookViews>
  <sheets>
    <sheet name="Blank" sheetId="1" r:id="rId1"/>
    <sheet name="Frigate" sheetId="2" r:id="rId2"/>
    <sheet name="Galleon" sheetId="3" r:id="rId3"/>
    <sheet name="Titan" sheetId="4" r:id="rId4"/>
    <sheet name="Tables" sheetId="5" r:id="rId5"/>
  </sheets>
  <definedNames/>
  <calcPr fullCalcOnLoad="1"/>
</workbook>
</file>

<file path=xl/sharedStrings.xml><?xml version="1.0" encoding="utf-8"?>
<sst xmlns="http://schemas.openxmlformats.org/spreadsheetml/2006/main" count="215" uniqueCount="64">
  <si>
    <t>Length</t>
  </si>
  <si>
    <t>Class</t>
  </si>
  <si>
    <t>Structure</t>
  </si>
  <si>
    <t>Armour</t>
  </si>
  <si>
    <t>Toughness</t>
  </si>
  <si>
    <t>Rockets</t>
  </si>
  <si>
    <t>Cannon</t>
  </si>
  <si>
    <t>Volley Gun</t>
  </si>
  <si>
    <t>Dingy</t>
  </si>
  <si>
    <t>Schooner</t>
  </si>
  <si>
    <t>Frigate</t>
  </si>
  <si>
    <t>Galleon</t>
  </si>
  <si>
    <t>Movement</t>
  </si>
  <si>
    <t>Titan</t>
  </si>
  <si>
    <t>Turn</t>
  </si>
  <si>
    <t>Points</t>
  </si>
  <si>
    <t>Main Guns</t>
  </si>
  <si>
    <t>Crew below deck</t>
  </si>
  <si>
    <t>C</t>
  </si>
  <si>
    <t>R</t>
  </si>
  <si>
    <t>Deck Crew</t>
  </si>
  <si>
    <t>Rigging Crew</t>
  </si>
  <si>
    <t>Below Deck Crew</t>
  </si>
  <si>
    <t>Total Crew</t>
  </si>
  <si>
    <t>Crew on main deck &amp; rigging</t>
  </si>
  <si>
    <t>Captains Re-roll</t>
  </si>
  <si>
    <t>M</t>
  </si>
  <si>
    <t>Mortar</t>
  </si>
  <si>
    <t>ST</t>
  </si>
  <si>
    <t>Target Toughness</t>
  </si>
  <si>
    <t>AM</t>
  </si>
  <si>
    <t>Extra Movement</t>
  </si>
  <si>
    <t>On Hull Length</t>
  </si>
  <si>
    <t>Max Weapons</t>
  </si>
  <si>
    <t>V</t>
  </si>
  <si>
    <t>T</t>
  </si>
  <si>
    <t>Torpedoes</t>
  </si>
  <si>
    <t>Weapon</t>
  </si>
  <si>
    <t>Code</t>
  </si>
  <si>
    <t>Weapon Locations and Type</t>
  </si>
  <si>
    <t>Hull</t>
  </si>
  <si>
    <t>Bow</t>
  </si>
  <si>
    <t>Stern</t>
  </si>
  <si>
    <t>Right</t>
  </si>
  <si>
    <t>Left</t>
  </si>
  <si>
    <t>Hull Length</t>
  </si>
  <si>
    <t>Total Points</t>
  </si>
  <si>
    <t>Ship Damage Tracker</t>
  </si>
  <si>
    <t>damage</t>
  </si>
  <si>
    <t>Maximum of</t>
  </si>
  <si>
    <t>Weapons to Structure Ratio</t>
  </si>
  <si>
    <t>One weapon destroyed every</t>
  </si>
  <si>
    <t>Deck</t>
  </si>
  <si>
    <t>pts</t>
  </si>
  <si>
    <t>Midships</t>
  </si>
  <si>
    <t>A</t>
  </si>
  <si>
    <t>cAtapult</t>
  </si>
  <si>
    <t>Max Hull</t>
  </si>
  <si>
    <t>Max Main</t>
  </si>
  <si>
    <t>Guns</t>
  </si>
  <si>
    <t>Ship Name - Sample Frigate</t>
  </si>
  <si>
    <t>Ship Name - Sample Galleon</t>
  </si>
  <si>
    <t>Ship Name - Sample Titan</t>
  </si>
  <si>
    <t>Ship Name - Sample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</si>
</sst>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sz val="8"/>
      <color indexed="2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48"/>
      <name val="Calligraph421 BT"/>
      <family val="4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0"/>
    </font>
    <font>
      <sz val="10"/>
      <color indexed="23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7" fillId="4" borderId="2" xfId="0" applyFont="1" applyFill="1" applyBorder="1" applyAlignment="1">
      <alignment/>
    </xf>
    <xf numFmtId="0" fontId="7" fillId="4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6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6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7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 textRotation="90"/>
    </xf>
    <xf numFmtId="0" fontId="1" fillId="0" borderId="1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0000"/>
        </patternFill>
      </fill>
      <border/>
    </dxf>
    <dxf>
      <font>
        <b/>
        <i val="0"/>
      </font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3"/>
  <sheetViews>
    <sheetView tabSelected="1" workbookViewId="0" topLeftCell="A1">
      <selection activeCell="B38" sqref="B38"/>
    </sheetView>
  </sheetViews>
  <sheetFormatPr defaultColWidth="9.140625" defaultRowHeight="12.75"/>
  <cols>
    <col min="1" max="1" width="14.28125" style="0" bestFit="1" customWidth="1"/>
    <col min="2" max="2" width="5.28125" style="0" customWidth="1"/>
    <col min="3" max="3" width="8.57421875" style="0" customWidth="1"/>
    <col min="4" max="4" width="2.8515625" style="0" customWidth="1"/>
    <col min="5" max="5" width="6.00390625" style="1" customWidth="1"/>
    <col min="6" max="30" width="3.57421875" style="1" customWidth="1"/>
    <col min="31" max="31" width="6.28125" style="0" customWidth="1"/>
    <col min="32" max="32" width="3.7109375" style="0" customWidth="1"/>
  </cols>
  <sheetData>
    <row r="1" spans="1:32" s="12" customFormat="1" ht="59.25">
      <c r="A1" s="51" t="s">
        <v>63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3"/>
    </row>
    <row r="2" ht="12.75">
      <c r="AE2">
        <f>IF(COUNTA(F2:AD2)&gt;0,COUNTA(F2:AD2),"")</f>
      </c>
    </row>
    <row r="3" spans="6:31" ht="12.75">
      <c r="F3" s="54" t="s">
        <v>39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6"/>
      <c r="Y3" s="4"/>
      <c r="AE3" s="5" t="s">
        <v>15</v>
      </c>
    </row>
    <row r="4" spans="1:31" ht="12.75">
      <c r="A4" t="s">
        <v>1</v>
      </c>
      <c r="B4" s="21">
        <v>4</v>
      </c>
      <c r="C4" t="str">
        <f>IF(ISNA(VLOOKUP(B4,Tables!B4:C8,2,FALSE)),"",VLOOKUP(B4,Tables!B4:C8,2,FALSE))</f>
        <v>Frigate</v>
      </c>
      <c r="G4" s="6"/>
      <c r="H4" s="17" t="s">
        <v>41</v>
      </c>
      <c r="I4" s="6"/>
      <c r="J4" s="6"/>
      <c r="K4" s="6"/>
      <c r="L4" s="6"/>
      <c r="M4" s="6"/>
      <c r="N4" s="6"/>
      <c r="O4" s="6" t="s">
        <v>54</v>
      </c>
      <c r="P4" s="6"/>
      <c r="Q4" s="6"/>
      <c r="R4" s="6"/>
      <c r="S4" s="6"/>
      <c r="X4" s="5" t="s">
        <v>42</v>
      </c>
      <c r="Z4" s="2">
        <f>IF(AA4="","",COUNTIF($F$5:$X$15,AA4))</f>
        <v>0</v>
      </c>
      <c r="AA4" s="23" t="str">
        <f>IF(Tables!B15="","",Tables!B15)</f>
        <v>C</v>
      </c>
      <c r="AB4" s="18" t="str">
        <f>IF(AA4="","",VLOOKUP(AA4,Tables!$B$15:$D$22,2,FALSE))</f>
        <v>Cannon</v>
      </c>
      <c r="AC4" s="19"/>
      <c r="AD4" s="20"/>
      <c r="AE4" s="10">
        <f>Z4*IF(ISNA(VLOOKUP(MID(AA4,1,1),Tables!$B$15:$D$22,3,FALSE)),0,VLOOKUP(MID(AA4,1,1),Tables!$B$15:$D$22,3,FALSE))</f>
        <v>0</v>
      </c>
    </row>
    <row r="5" spans="2:31" ht="12.75">
      <c r="B5" s="14"/>
      <c r="D5" s="60" t="s">
        <v>52</v>
      </c>
      <c r="E5" s="59" t="s">
        <v>43</v>
      </c>
      <c r="F5" s="22"/>
      <c r="G5" s="22"/>
      <c r="H5" s="21"/>
      <c r="I5" s="21"/>
      <c r="J5" s="21"/>
      <c r="K5" s="22"/>
      <c r="L5" s="21"/>
      <c r="M5" s="21"/>
      <c r="N5" s="21"/>
      <c r="O5" s="21"/>
      <c r="P5" s="21"/>
      <c r="Q5" s="21"/>
      <c r="R5" s="21"/>
      <c r="S5" s="22"/>
      <c r="T5" s="21"/>
      <c r="U5" s="21"/>
      <c r="V5" s="21"/>
      <c r="W5" s="21"/>
      <c r="X5" s="21"/>
      <c r="Z5" s="2">
        <f aca="true" t="shared" si="0" ref="Z5:Z15">IF(AA5="","",COUNTIF($F$5:$X$15,AA5))</f>
        <v>0</v>
      </c>
      <c r="AA5" s="23" t="str">
        <f>IF(Tables!B16="","",Tables!B16)</f>
        <v>M</v>
      </c>
      <c r="AB5" s="18" t="str">
        <f>IF(AA5="","",VLOOKUP(AA5,Tables!$B$15:$D$22,2,FALSE))</f>
        <v>Mortar</v>
      </c>
      <c r="AC5" s="19"/>
      <c r="AD5" s="20"/>
      <c r="AE5" s="10">
        <f>Z5*IF(ISNA(VLOOKUP(MID(AA5,1,1),Tables!$B$15:$D$22,3,FALSE)),0,VLOOKUP(MID(AA5,1,1),Tables!$B$15:$D$22,3,FALSE))</f>
        <v>0</v>
      </c>
    </row>
    <row r="6" spans="2:31" ht="12.75">
      <c r="B6" s="14"/>
      <c r="D6" s="60"/>
      <c r="F6" s="22"/>
      <c r="G6" s="21"/>
      <c r="H6" s="21"/>
      <c r="I6" s="21"/>
      <c r="J6" s="21"/>
      <c r="K6" s="22"/>
      <c r="L6" s="21"/>
      <c r="M6" s="21"/>
      <c r="N6" s="21"/>
      <c r="O6" s="21"/>
      <c r="P6" s="21"/>
      <c r="Q6" s="21"/>
      <c r="R6" s="21"/>
      <c r="S6" s="22"/>
      <c r="T6" s="21"/>
      <c r="U6" s="21"/>
      <c r="V6" s="21"/>
      <c r="W6" s="21"/>
      <c r="X6" s="21"/>
      <c r="Z6" s="2">
        <f t="shared" si="0"/>
        <v>0</v>
      </c>
      <c r="AA6" s="23" t="str">
        <f>IF(Tables!B17="","",Tables!B17)</f>
        <v>R</v>
      </c>
      <c r="AB6" s="18" t="str">
        <f>IF(AA6="","",VLOOKUP(AA6,Tables!$B$15:$D$22,2,FALSE))</f>
        <v>Rockets</v>
      </c>
      <c r="AC6" s="19"/>
      <c r="AD6" s="20"/>
      <c r="AE6" s="10">
        <f>Z6*IF(ISNA(VLOOKUP(MID(AA6,1,1),Tables!$B$15:$D$22,3,FALSE)),0,VLOOKUP(MID(AA6,1,1),Tables!$B$15:$D$22,3,FALSE))</f>
        <v>0</v>
      </c>
    </row>
    <row r="7" spans="1:31" ht="12.75">
      <c r="A7" t="s">
        <v>0</v>
      </c>
      <c r="B7" s="21">
        <v>14</v>
      </c>
      <c r="D7" s="60"/>
      <c r="F7" s="21"/>
      <c r="G7" s="21"/>
      <c r="H7" s="21"/>
      <c r="I7" s="21"/>
      <c r="J7" s="21"/>
      <c r="K7" s="22"/>
      <c r="L7" s="21"/>
      <c r="M7" s="21"/>
      <c r="N7" s="21"/>
      <c r="O7" s="21"/>
      <c r="P7" s="21"/>
      <c r="Q7" s="21"/>
      <c r="R7" s="21"/>
      <c r="S7" s="22"/>
      <c r="T7" s="21"/>
      <c r="U7" s="21"/>
      <c r="V7" s="21"/>
      <c r="W7" s="21"/>
      <c r="X7" s="21"/>
      <c r="Z7" s="2">
        <f t="shared" si="0"/>
        <v>0</v>
      </c>
      <c r="AA7" s="23" t="str">
        <f>IF(Tables!B18="","",Tables!B18)</f>
        <v>V</v>
      </c>
      <c r="AB7" s="18" t="str">
        <f>IF(AA7="","",VLOOKUP(AA7,Tables!$B$15:$D$22,2,FALSE))</f>
        <v>Volley Gun</v>
      </c>
      <c r="AC7" s="19"/>
      <c r="AD7" s="20"/>
      <c r="AE7" s="10">
        <f>Z7*IF(ISNA(VLOOKUP(MID(AA7,1,1),Tables!$B$15:$D$22,3,FALSE)),0,VLOOKUP(MID(AA7,1,1),Tables!$B$15:$D$22,3,FALSE))</f>
        <v>0</v>
      </c>
    </row>
    <row r="8" spans="2:31" ht="12.75">
      <c r="B8" s="22"/>
      <c r="D8" s="60"/>
      <c r="F8" s="22"/>
      <c r="G8" s="21"/>
      <c r="H8" s="21"/>
      <c r="I8" s="21"/>
      <c r="J8" s="21"/>
      <c r="K8" s="22"/>
      <c r="L8" s="21"/>
      <c r="M8" s="21"/>
      <c r="N8" s="21"/>
      <c r="O8" s="21"/>
      <c r="P8" s="21"/>
      <c r="Q8" s="21"/>
      <c r="R8" s="21"/>
      <c r="S8" s="22"/>
      <c r="T8" s="21"/>
      <c r="U8" s="21"/>
      <c r="V8" s="21"/>
      <c r="W8" s="21"/>
      <c r="X8" s="21"/>
      <c r="Z8" s="2">
        <f t="shared" si="0"/>
        <v>0</v>
      </c>
      <c r="AA8" s="23" t="str">
        <f>IF(Tables!B19="","",Tables!B19)</f>
        <v>T</v>
      </c>
      <c r="AB8" s="18" t="str">
        <f>IF(AA8="","",VLOOKUP(AA8,Tables!$B$15:$D$22,2,FALSE))</f>
        <v>Torpedoes</v>
      </c>
      <c r="AC8" s="19"/>
      <c r="AD8" s="20"/>
      <c r="AE8" s="10">
        <f>Z8*IF(ISNA(VLOOKUP(MID(AA8,1,1),Tables!$B$15:$D$22,3,FALSE)),0,VLOOKUP(MID(AA8,1,1),Tables!$B$15:$D$22,3,FALSE))</f>
        <v>0</v>
      </c>
    </row>
    <row r="9" spans="1:31" ht="12.75">
      <c r="A9" t="s">
        <v>12</v>
      </c>
      <c r="B9" s="7">
        <f>SUM(B7)+VLOOKUP(B4,Tables!B4:D8,3,FALSE)</f>
        <v>24</v>
      </c>
      <c r="D9" s="60"/>
      <c r="E9" s="59" t="s">
        <v>44</v>
      </c>
      <c r="F9" s="22"/>
      <c r="G9" s="22"/>
      <c r="H9" s="21"/>
      <c r="I9" s="21"/>
      <c r="J9" s="21"/>
      <c r="K9" s="22"/>
      <c r="L9" s="21"/>
      <c r="M9" s="21"/>
      <c r="N9" s="21"/>
      <c r="O9" s="21"/>
      <c r="P9" s="21"/>
      <c r="Q9" s="21"/>
      <c r="R9" s="21"/>
      <c r="S9" s="22"/>
      <c r="T9" s="21"/>
      <c r="U9" s="21"/>
      <c r="V9" s="21"/>
      <c r="W9" s="21"/>
      <c r="X9" s="21"/>
      <c r="Z9" s="2">
        <f t="shared" si="0"/>
        <v>0</v>
      </c>
      <c r="AA9" s="23" t="str">
        <f>IF(Tables!B20="","",Tables!B20)</f>
        <v>A</v>
      </c>
      <c r="AB9" s="18" t="str">
        <f>IF(AA9="","",VLOOKUP(AA9,Tables!$B$15:$D$22,2,FALSE))</f>
        <v>cAtapult</v>
      </c>
      <c r="AC9" s="19"/>
      <c r="AD9" s="20"/>
      <c r="AE9" s="10">
        <f>Z9*IF(ISNA(VLOOKUP(MID(AA9,1,1),Tables!$B$15:$D$22,3,FALSE)),0,VLOOKUP(MID(AA9,1,1),Tables!$B$15:$D$22,3,FALSE))</f>
        <v>0</v>
      </c>
    </row>
    <row r="10" spans="2:31" ht="12.75">
      <c r="B10" s="7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14"/>
      <c r="U10" s="14"/>
      <c r="V10" s="14"/>
      <c r="W10" s="14"/>
      <c r="X10" s="14"/>
      <c r="Z10" s="2">
        <f t="shared" si="0"/>
      </c>
      <c r="AA10" s="23">
        <f>IF(Tables!B21="","",Tables!B21)</f>
      </c>
      <c r="AB10" s="18">
        <f>IF(AA10="","",VLOOKUP(AA10,Tables!$B$15:$D$22,2,FALSE))</f>
      </c>
      <c r="AC10" s="19"/>
      <c r="AD10" s="20"/>
      <c r="AE10" s="10"/>
    </row>
    <row r="11" spans="1:31" ht="12.75">
      <c r="A11" t="s">
        <v>14</v>
      </c>
      <c r="B11" s="7" t="str">
        <f>IF(B9&lt;B7,INT(B9/2)&amp;"""",INT(B7/2)&amp;"""")</f>
        <v>7"</v>
      </c>
      <c r="D11" s="60" t="s">
        <v>40</v>
      </c>
      <c r="E11" s="59" t="s">
        <v>43</v>
      </c>
      <c r="F11" s="22"/>
      <c r="G11" s="22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Z11" s="2">
        <f t="shared" si="0"/>
      </c>
      <c r="AA11" s="23">
        <f>IF(Tables!B22="","",Tables!B22)</f>
      </c>
      <c r="AB11" s="18">
        <f>IF(AA11="","",VLOOKUP(AA11,Tables!$B$15:$D$22,2,FALSE))</f>
      </c>
      <c r="AC11" s="19"/>
      <c r="AD11" s="20"/>
      <c r="AE11" s="10"/>
    </row>
    <row r="12" spans="2:31" ht="12.75">
      <c r="B12" s="7"/>
      <c r="D12" s="60"/>
      <c r="F12" s="22"/>
      <c r="G12" s="21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1"/>
      <c r="Z12" s="2">
        <f t="shared" si="0"/>
      </c>
      <c r="AA12" s="23">
        <f>IF(Tables!B23="","",Tables!B23)</f>
      </c>
      <c r="AB12" s="18">
        <f>IF(AA12="","",VLOOKUP(AA12,Tables!$B$15:$D$22,2,FALSE))</f>
      </c>
      <c r="AC12" s="19"/>
      <c r="AD12" s="20"/>
      <c r="AE12" s="10"/>
    </row>
    <row r="13" spans="1:31" ht="12.75">
      <c r="A13" t="s">
        <v>2</v>
      </c>
      <c r="B13" s="7">
        <f>SUM(B4*B7)</f>
        <v>56</v>
      </c>
      <c r="D13" s="60"/>
      <c r="F13" s="21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1"/>
      <c r="Z13" s="2">
        <f t="shared" si="0"/>
      </c>
      <c r="AA13" s="23">
        <f>IF(Tables!B24="","",Tables!B24)</f>
      </c>
      <c r="AB13" s="18">
        <f>IF(AA13="","",VLOOKUP(AA13,Tables!$B$15:$D$22,2,FALSE))</f>
      </c>
      <c r="AC13" s="19"/>
      <c r="AD13" s="20"/>
      <c r="AE13" s="10"/>
    </row>
    <row r="14" spans="2:31" ht="12.75">
      <c r="B14" s="1"/>
      <c r="D14" s="60"/>
      <c r="F14" s="22"/>
      <c r="G14" s="21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14"/>
      <c r="U14" s="14"/>
      <c r="V14" s="14"/>
      <c r="W14" s="14"/>
      <c r="X14" s="21"/>
      <c r="Z14" s="2">
        <f t="shared" si="0"/>
      </c>
      <c r="AA14" s="23">
        <f>IF(Tables!B25="","",Tables!B25)</f>
      </c>
      <c r="AB14" s="18">
        <f>IF(AA14="","",VLOOKUP(AA14,Tables!$B$15:$D$22,2,FALSE))</f>
      </c>
      <c r="AC14" s="19"/>
      <c r="AD14" s="20"/>
      <c r="AE14" s="10"/>
    </row>
    <row r="15" spans="1:31" ht="12.75">
      <c r="A15" t="s">
        <v>3</v>
      </c>
      <c r="B15" s="21">
        <v>4</v>
      </c>
      <c r="D15" s="60"/>
      <c r="E15" s="59" t="s">
        <v>44</v>
      </c>
      <c r="F15" s="22"/>
      <c r="G15" s="22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Z15" s="2">
        <f t="shared" si="0"/>
      </c>
      <c r="AA15" s="23">
        <f>IF(Tables!B26="","",Tables!B26)</f>
      </c>
      <c r="AB15" s="18">
        <f>IF(AA15="","",VLOOKUP(AA15,Tables!$B$15:$D$22,2,FALSE))</f>
      </c>
      <c r="AC15" s="19"/>
      <c r="AD15" s="20"/>
      <c r="AE15" s="10"/>
    </row>
    <row r="16" spans="2:32" ht="12.75">
      <c r="B16" s="1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Z16" s="1">
        <f>SUM(Z4:Z15)</f>
        <v>0</v>
      </c>
      <c r="AA16" t="s">
        <v>16</v>
      </c>
      <c r="AE16">
        <f>SUM(AE4:AE10)</f>
        <v>0</v>
      </c>
      <c r="AF16" t="s">
        <v>53</v>
      </c>
    </row>
    <row r="17" spans="1:28" ht="12.75">
      <c r="A17" t="s">
        <v>4</v>
      </c>
      <c r="B17" s="21">
        <v>5</v>
      </c>
      <c r="AB17"/>
    </row>
    <row r="18" spans="6:30" ht="12.75">
      <c r="F18" s="54" t="s">
        <v>47</v>
      </c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6"/>
    </row>
    <row r="19" spans="1:5" ht="12.75">
      <c r="A19" s="46" t="s">
        <v>33</v>
      </c>
      <c r="B19" s="47">
        <f>INT((B13/Tables!B12)+0.5)</f>
        <v>14</v>
      </c>
      <c r="C19" s="46" t="s">
        <v>16</v>
      </c>
      <c r="E19" s="1" t="s">
        <v>1</v>
      </c>
    </row>
    <row r="20" spans="1:30" ht="12.75">
      <c r="A20" s="46"/>
      <c r="B20" s="47"/>
      <c r="C20" s="46"/>
      <c r="E20" s="57">
        <f>IF(E22="","",IF(E22=$B$4,"",E22+1))</f>
      </c>
      <c r="F20" s="36">
        <f>IF(F21="","",IF(COUNTIF($F$26:$AD$30,"W")&lt;$Z$16,IF((F21/$AB$33)=INT(F21/$AB$33),"W",""),""))</f>
      </c>
      <c r="G20" s="36">
        <f>IF(G21="","",IF((COUNTIF($F20:F$24,"W")+COUNTIF($F$26:$AD$30,"W"))&lt;$Z$16,IF((G21/$AB$33)=INT(G21/$AB$33),"W",""),""))</f>
      </c>
      <c r="H20" s="36">
        <f>IF(H21="","",IF((COUNTIF($F20:G$24,"W")+COUNTIF($F$26:$AD$30,"W"))&lt;$Z$16,IF((H21/$AB$33)=INT(H21/$AB$33),"W",""),""))</f>
      </c>
      <c r="I20" s="36">
        <f>IF(I21="","",IF((COUNTIF($F20:H$24,"W")+COUNTIF($F$26:$AD$30,"W"))&lt;$Z$16,IF((I21/$AB$33)=INT(I21/$AB$33),"W",""),""))</f>
      </c>
      <c r="J20" s="36">
        <f>IF(J21="","",IF((COUNTIF($F20:I$24,"W")+COUNTIF($F$26:$AD$30,"W"))&lt;$Z$16,IF((J21/$AB$33)=INT(J21/$AB$33),"W",""),""))</f>
      </c>
      <c r="K20" s="36">
        <f>IF(K21="","",IF((COUNTIF($F20:J$24,"W")+COUNTIF($F$26:$AD$30,"W"))&lt;$Z$16,IF((K21/$AB$33)=INT(K21/$AB$33),"W",""),""))</f>
      </c>
      <c r="L20" s="36">
        <f>IF(L21="","",IF((COUNTIF($F20:K$24,"W")+COUNTIF($F$26:$AD$30,"W"))&lt;$Z$16,IF((L21/$AB$33)=INT(L21/$AB$33),"W",""),""))</f>
      </c>
      <c r="M20" s="36">
        <f>IF(M21="","",IF((COUNTIF($F20:L$24,"W")+COUNTIF($F$26:$AD$30,"W"))&lt;$Z$16,IF((M21/$AB$33)=INT(M21/$AB$33),"W",""),""))</f>
      </c>
      <c r="N20" s="36">
        <f>IF(N21="","",IF((COUNTIF($F20:M$24,"W")+COUNTIF($F$26:$AD$30,"W"))&lt;$Z$16,IF((N21/$AB$33)=INT(N21/$AB$33),"W",""),""))</f>
      </c>
      <c r="O20" s="36">
        <f>IF(O21="","",IF((COUNTIF($F20:N$24,"W")+COUNTIF($F$26:$AD$30,"W"))&lt;$Z$16,IF((O21/$AB$33)=INT(O21/$AB$33),"W",""),""))</f>
      </c>
      <c r="P20" s="36">
        <f>IF(P21="","",IF((COUNTIF($F20:O$24,"W")+COUNTIF($F$26:$AD$30,"W"))&lt;$Z$16,IF((P21/$AB$33)=INT(P21/$AB$33),"W",""),""))</f>
      </c>
      <c r="Q20" s="36">
        <f>IF(Q21="","",IF((COUNTIF($F20:P$24,"W")+COUNTIF($F$26:$AD$30,"W"))&lt;$Z$16,IF((Q21/$AB$33)=INT(Q21/$AB$33),"W",""),""))</f>
      </c>
      <c r="R20" s="36">
        <f>IF(R21="","",IF((COUNTIF($F20:Q$24,"W")+COUNTIF($F$26:$AD$30,"W"))&lt;$Z$16,IF((R21/$AB$33)=INT(R21/$AB$33),"W",""),""))</f>
      </c>
      <c r="S20" s="36">
        <f>IF(S21="","",IF((COUNTIF($F20:R$24,"W")+COUNTIF($F$26:$AD$30,"W"))&lt;$Z$16,IF((S21/$AB$33)=INT(S21/$AB$33),"W",""),""))</f>
      </c>
      <c r="T20" s="36">
        <f>IF(T21="","",IF((COUNTIF($F20:S$24,"W")+COUNTIF($F$26:$AD$30,"W"))&lt;$Z$16,IF((T21/$AB$33)=INT(T21/$AB$33),"W",""),""))</f>
      </c>
      <c r="U20" s="36">
        <f>IF(U21="","",IF((COUNTIF($F20:T$24,"W")+COUNTIF($F$26:$AD$30,"W"))&lt;$Z$16,IF((U21/$AB$33)=INT(U21/$AB$33),"W",""),""))</f>
      </c>
      <c r="V20" s="36">
        <f>IF(V21="","",IF((COUNTIF($F20:U$24,"W")+COUNTIF($F$26:$AD$30,"W"))&lt;$Z$16,IF((V21/$AB$33)=INT(V21/$AB$33),"W",""),""))</f>
      </c>
      <c r="W20" s="36">
        <f>IF(W21="","",IF((COUNTIF($F20:V$24,"W")+COUNTIF($F$26:$AD$30,"W"))&lt;$Z$16,IF((W21/$AB$33)=INT(W21/$AB$33),"W",""),""))</f>
      </c>
      <c r="X20" s="36">
        <f>IF(X21="","",IF((COUNTIF($F20:W$24,"W")+COUNTIF($F$26:$AD$30,"W"))&lt;$Z$16,IF((X21/$AB$33)=INT(X21/$AB$33),"W",""),""))</f>
      </c>
      <c r="Y20" s="36">
        <f>IF(Y21="","",IF((COUNTIF($F20:X$24,"W")+COUNTIF($F$26:$AD$30,"W"))&lt;$Z$16,IF((Y21/$AB$33)=INT(Y21/$AB$33),"W",""),""))</f>
      </c>
      <c r="Z20" s="36">
        <f>IF(Z21="","",IF((COUNTIF($F20:Y$24,"W")+COUNTIF($F$26:$AD$30,"W"))&lt;$Z$16,IF((Z21/$AB$33)=INT(Z21/$AB$33),"W",""),""))</f>
      </c>
      <c r="AA20" s="36">
        <f>IF(AA21="","",IF((COUNTIF($F20:Z$24,"W")+COUNTIF($F$26:$AD$30,"W"))&lt;$Z$16,IF((AA21/$AB$33)=INT(AA21/$AB$33),"W",""),""))</f>
      </c>
      <c r="AB20" s="36">
        <f>IF(AB21="","",IF((COUNTIF($F20:AA$24,"W")+COUNTIF($F$26:$AD$30,"W"))&lt;$Z$16,IF((AB21/$AB$33)=INT(AB21/$AB$33),"W",""),""))</f>
      </c>
      <c r="AC20" s="36">
        <f>IF(AC21="","",IF((COUNTIF($F20:AB$24,"W")+COUNTIF($F$26:$AD$30,"W"))&lt;$Z$16,IF((AC21/$AB$33)=INT(AC21/$AB$33),"W",""),""))</f>
      </c>
      <c r="AD20" s="61">
        <f>IF(AD21="","",IF((COUNTIF($F20:AC$24,"W")+COUNTIF($F$26:$AD$30,"W"))&lt;$Z$16,IF((AD21/$AB$33)=INT(AD21/$AB$33),"W",""),""))</f>
      </c>
    </row>
    <row r="21" spans="1:30" ht="12.75">
      <c r="A21" s="46"/>
      <c r="B21" s="47"/>
      <c r="C21" s="46"/>
      <c r="E21" s="57"/>
      <c r="F21" s="29">
        <f>IF(MAX(F23:AD23)=0,"",IF(MAX(F23:AD23)=$B$13,"",MAX(F23:AD23)+1))</f>
      </c>
      <c r="G21" s="31">
        <f aca="true" t="shared" si="1" ref="G21:AD21">IF(F21="","",IF(G$32="","",IF(F21=$B$13,"",F21+1)))</f>
      </c>
      <c r="H21" s="30">
        <f t="shared" si="1"/>
      </c>
      <c r="I21" s="31">
        <f t="shared" si="1"/>
      </c>
      <c r="J21" s="30">
        <f t="shared" si="1"/>
      </c>
      <c r="K21" s="31">
        <f t="shared" si="1"/>
      </c>
      <c r="L21" s="30">
        <f t="shared" si="1"/>
      </c>
      <c r="M21" s="31">
        <f t="shared" si="1"/>
      </c>
      <c r="N21" s="30">
        <f t="shared" si="1"/>
      </c>
      <c r="O21" s="31">
        <f t="shared" si="1"/>
      </c>
      <c r="P21" s="30">
        <f t="shared" si="1"/>
      </c>
      <c r="Q21" s="31">
        <f t="shared" si="1"/>
      </c>
      <c r="R21" s="30">
        <f t="shared" si="1"/>
      </c>
      <c r="S21" s="31">
        <f t="shared" si="1"/>
      </c>
      <c r="T21" s="30">
        <f t="shared" si="1"/>
      </c>
      <c r="U21" s="31">
        <f t="shared" si="1"/>
      </c>
      <c r="V21" s="30">
        <f t="shared" si="1"/>
      </c>
      <c r="W21" s="31">
        <f t="shared" si="1"/>
      </c>
      <c r="X21" s="30">
        <f t="shared" si="1"/>
      </c>
      <c r="Y21" s="31">
        <f t="shared" si="1"/>
      </c>
      <c r="Z21" s="30">
        <f t="shared" si="1"/>
      </c>
      <c r="AA21" s="31">
        <f t="shared" si="1"/>
      </c>
      <c r="AB21" s="30">
        <f t="shared" si="1"/>
      </c>
      <c r="AC21" s="31">
        <f t="shared" si="1"/>
      </c>
      <c r="AD21" s="31">
        <f t="shared" si="1"/>
      </c>
    </row>
    <row r="22" spans="2:31" ht="12.75">
      <c r="B22" s="22"/>
      <c r="E22" s="57">
        <f>IF(E24="","",IF(E24=$B$4,"",E24+1))</f>
      </c>
      <c r="F22" s="36">
        <f>IF(F23="","",IF(COUNTIF($F$24:$AD$30,"W")&lt;$Z$16,IF((F23/$AB$33)=INT(F23/$AB$33),"W",""),""))</f>
      </c>
      <c r="G22" s="36">
        <f>IF(G23="","",IF((COUNTIF($F$22:F22,"W")+COUNTIF($F$24:$AD$30,"W"))&lt;$Z$16,IF((G23/$AB$33)=INT(G23/$AB$33),"W",""),""))</f>
      </c>
      <c r="H22" s="36">
        <f>IF(H23="","",IF((COUNTIF($F$22:G22,"W")+COUNTIF($F$24:$AD$30,"W"))&lt;$Z$16,IF((H23/$AB$33)=INT(H23/$AB$33),"W",""),""))</f>
      </c>
      <c r="I22" s="36">
        <f>IF(I23="","",IF((COUNTIF($F$22:H22,"W")+COUNTIF($F$24:$AD$30,"W"))&lt;$Z$16,IF((I23/$AB$33)=INT(I23/$AB$33),"W",""),""))</f>
      </c>
      <c r="J22" s="36">
        <f>IF(J23="","",IF((COUNTIF($F$22:I22,"W")+COUNTIF($F$24:$AD$30,"W"))&lt;$Z$16,IF((J23/$AB$33)=INT(J23/$AB$33),"W",""),""))</f>
      </c>
      <c r="K22" s="36">
        <f>IF(K23="","",IF((COUNTIF($F$22:J22,"W")+COUNTIF($F$24:$AD$30,"W"))&lt;$Z$16,IF((K23/$AB$33)=INT(K23/$AB$33),"W",""),""))</f>
      </c>
      <c r="L22" s="36">
        <f>IF(L23="","",IF((COUNTIF($F$22:K22,"W")+COUNTIF($F$24:$AD$30,"W"))&lt;$Z$16,IF((L23/$AB$33)=INT(L23/$AB$33),"W",""),""))</f>
      </c>
      <c r="M22" s="36">
        <f>IF(M23="","",IF((COUNTIF($F$22:L22,"W")+COUNTIF($F$24:$AD$30,"W"))&lt;$Z$16,IF((M23/$AB$33)=INT(M23/$AB$33),"W",""),""))</f>
      </c>
      <c r="N22" s="36">
        <f>IF(N23="","",IF((COUNTIF($F$22:M22,"W")+COUNTIF($F$24:$AD$30,"W"))&lt;$Z$16,IF((N23/$AB$33)=INT(N23/$AB$33),"W",""),""))</f>
      </c>
      <c r="O22" s="36">
        <f>IF(O23="","",IF((COUNTIF($F$22:N22,"W")+COUNTIF($F$24:$AD$30,"W"))&lt;$Z$16,IF((O23/$AB$33)=INT(O23/$AB$33),"W",""),""))</f>
      </c>
      <c r="P22" s="36">
        <f>IF(P23="","",IF((COUNTIF($F$22:O22,"W")+COUNTIF($F$24:$AD$30,"W"))&lt;$Z$16,IF((P23/$AB$33)=INT(P23/$AB$33),"W",""),""))</f>
      </c>
      <c r="Q22" s="36">
        <f>IF(Q23="","",IF((COUNTIF($F$22:P22,"W")+COUNTIF($F$24:$AD$30,"W"))&lt;$Z$16,IF((Q23/$AB$33)=INT(Q23/$AB$33),"W",""),""))</f>
      </c>
      <c r="R22" s="36">
        <f>IF(R23="","",IF((COUNTIF($F$22:Q22,"W")+COUNTIF($F$24:$AD$30,"W"))&lt;$Z$16,IF((R23/$AB$33)=INT(R23/$AB$33),"W",""),""))</f>
      </c>
      <c r="S22" s="36">
        <f>IF(S23="","",IF((COUNTIF($F$22:R22,"W")+COUNTIF($F$24:$AD$30,"W"))&lt;$Z$16,IF((S23/$AB$33)=INT(S23/$AB$33),"W",""),""))</f>
      </c>
      <c r="T22" s="36">
        <f>IF(T23="","",IF((COUNTIF($F$22:S22,"W")+COUNTIF($F$24:$AD$30,"W"))&lt;$Z$16,IF((T23/$AB$33)=INT(T23/$AB$33),"W",""),""))</f>
      </c>
      <c r="U22" s="36">
        <f>IF(U23="","",IF((COUNTIF($F$22:T22,"W")+COUNTIF($F$24:$AD$30,"W"))&lt;$Z$16,IF((U23/$AB$33)=INT(U23/$AB$33),"W",""),""))</f>
      </c>
      <c r="V22" s="36">
        <f>IF(V23="","",IF((COUNTIF($F$22:U22,"W")+COUNTIF($F$24:$AD$30,"W"))&lt;$Z$16,IF((V23/$AB$33)=INT(V23/$AB$33),"W",""),""))</f>
      </c>
      <c r="W22" s="36">
        <f>IF(W23="","",IF((COUNTIF($F$22:V22,"W")+COUNTIF($F$24:$AD$30,"W"))&lt;$Z$16,IF((W23/$AB$33)=INT(W23/$AB$33),"W",""),""))</f>
      </c>
      <c r="X22" s="36">
        <f>IF(X23="","",IF((COUNTIF($F$22:W22,"W")+COUNTIF($F$24:$AD$30,"W"))&lt;$Z$16,IF((X23/$AB$33)=INT(X23/$AB$33),"W",""),""))</f>
      </c>
      <c r="Y22" s="36">
        <f>IF(Y23="","",IF((COUNTIF($F$22:X22,"W")+COUNTIF($F$24:$AD$30,"W"))&lt;$Z$16,IF((Y23/$AB$33)=INT(Y23/$AB$33),"W",""),""))</f>
      </c>
      <c r="Z22" s="36">
        <f>IF(Z23="","",IF((COUNTIF($F$22:Y22,"W")+COUNTIF($F$24:$AD$30,"W"))&lt;$Z$16,IF((Z23/$AB$33)=INT(Z23/$AB$33),"W",""),""))</f>
      </c>
      <c r="AA22" s="36">
        <f>IF(AA23="","",IF((COUNTIF($F$22:Z22,"W")+COUNTIF($F$24:$AD$30,"W"))&lt;$Z$16,IF((AA23/$AB$33)=INT(AA23/$AB$33),"W",""),""))</f>
      </c>
      <c r="AB22" s="36">
        <f>IF(AB23="","",IF((COUNTIF($F$22:AA22,"W")+COUNTIF($F$24:$AD$30,"W"))&lt;$Z$16,IF((AB23/$AB$33)=INT(AB23/$AB$33),"W",""),""))</f>
      </c>
      <c r="AC22" s="36">
        <f>IF(AC23="","",IF((COUNTIF($F$22:AB22,"W")+COUNTIF($F$24:$AD$30,"W"))&lt;$Z$16,IF((AC23/$AB$33)=INT(AC23/$AB$33),"W",""),""))</f>
      </c>
      <c r="AD22" s="36">
        <f>IF(AD23="","",IF((COUNTIF($F$22:AC22,"W")+COUNTIF($F$24:$AD$30,"W"))&lt;$Z$16,IF((AD23/$AB$33)=INT(AD23/$AB$33),"W",""),""))</f>
      </c>
      <c r="AE22" s="37"/>
    </row>
    <row r="23" spans="2:30" ht="12.75">
      <c r="B23" s="1"/>
      <c r="E23" s="57"/>
      <c r="F23" s="29">
        <f>IF(MAX(F25:AD25)=0,"",IF(MAX(F25:AD25)=$B$13,"",MAX(F25:AD25)+1))</f>
      </c>
      <c r="G23" s="31">
        <f aca="true" t="shared" si="2" ref="G23:AD23">IF(F23="","",IF(G$32="","",IF(F23=$B$13,"",F23+1)))</f>
      </c>
      <c r="H23" s="30">
        <f t="shared" si="2"/>
      </c>
      <c r="I23" s="31">
        <f t="shared" si="2"/>
      </c>
      <c r="J23" s="30">
        <f t="shared" si="2"/>
      </c>
      <c r="K23" s="31">
        <f t="shared" si="2"/>
      </c>
      <c r="L23" s="30">
        <f t="shared" si="2"/>
      </c>
      <c r="M23" s="31">
        <f t="shared" si="2"/>
      </c>
      <c r="N23" s="30">
        <f t="shared" si="2"/>
      </c>
      <c r="O23" s="31">
        <f t="shared" si="2"/>
      </c>
      <c r="P23" s="30">
        <f t="shared" si="2"/>
      </c>
      <c r="Q23" s="31">
        <f t="shared" si="2"/>
      </c>
      <c r="R23" s="30">
        <f t="shared" si="2"/>
      </c>
      <c r="S23" s="31">
        <f t="shared" si="2"/>
      </c>
      <c r="T23" s="30">
        <f t="shared" si="2"/>
      </c>
      <c r="U23" s="31">
        <f t="shared" si="2"/>
      </c>
      <c r="V23" s="30">
        <f t="shared" si="2"/>
      </c>
      <c r="W23" s="31">
        <f t="shared" si="2"/>
      </c>
      <c r="X23" s="30">
        <f t="shared" si="2"/>
      </c>
      <c r="Y23" s="31">
        <f t="shared" si="2"/>
      </c>
      <c r="Z23" s="30">
        <f t="shared" si="2"/>
      </c>
      <c r="AA23" s="31">
        <f t="shared" si="2"/>
      </c>
      <c r="AB23" s="30">
        <f t="shared" si="2"/>
      </c>
      <c r="AC23" s="31">
        <f t="shared" si="2"/>
      </c>
      <c r="AD23" s="31">
        <f t="shared" si="2"/>
      </c>
    </row>
    <row r="24" spans="2:31" ht="12.75">
      <c r="B24" s="1"/>
      <c r="E24" s="57">
        <f>IF(E26="","",IF(E26=$B$4,"",E26+1))</f>
        <v>4</v>
      </c>
      <c r="F24" s="28">
        <f>IF(F25="","",IF(COUNTIF($F$26:$AD$30,"W")&lt;$Z$16,IF((F25/$AB$33)=INT(F25/$AB$33),"W",""),""))</f>
      </c>
      <c r="G24" s="28">
        <f>IF(G25="","",IF((COUNTIF($F$24:F24,"W")+COUNTIF($F$26:$AD$30,"W"))&lt;$Z$16,IF((G25/$AB$33)=INT(G25/$AB$33),"W",""),""))</f>
      </c>
      <c r="H24" s="28">
        <f>IF(H25="","",IF((COUNTIF($F$24:G24,"W")+COUNTIF($F$26:$AD$30,"W"))&lt;$Z$16,IF((H25/$AB$33)=INT(H25/$AB$33),"W",""),""))</f>
      </c>
      <c r="I24" s="28">
        <f>IF(I25="","",IF((COUNTIF($F$24:H24,"W")+COUNTIF($F$26:$AD$30,"W"))&lt;$Z$16,IF((I25/$AB$33)=INT(I25/$AB$33),"W",""),""))</f>
      </c>
      <c r="J24" s="28">
        <f>IF(J25="","",IF((COUNTIF($F$24:I24,"W")+COUNTIF($F$26:$AD$30,"W"))&lt;$Z$16,IF((J25/$AB$33)=INT(J25/$AB$33),"W",""),""))</f>
      </c>
      <c r="K24" s="28">
        <f>IF(K25="","",IF((COUNTIF($F$24:J24,"W")+COUNTIF($F$26:$AD$30,"W"))&lt;$Z$16,IF((K25/$AB$33)=INT(K25/$AB$33),"W",""),""))</f>
      </c>
      <c r="L24" s="28">
        <f>IF(L25="","",IF((COUNTIF($F$24:K24,"W")+COUNTIF($F$26:$AD$30,"W"))&lt;$Z$16,IF((L25/$AB$33)=INT(L25/$AB$33),"W",""),""))</f>
      </c>
      <c r="M24" s="28">
        <f>IF(M25="","",IF((COUNTIF($F$24:L24,"W")+COUNTIF($F$26:$AD$30,"W"))&lt;$Z$16,IF((M25/$AB$33)=INT(M25/$AB$33),"W",""),""))</f>
      </c>
      <c r="N24" s="28">
        <f>IF(N25="","",IF((COUNTIF($F$24:M24,"W")+COUNTIF($F$26:$AD$30,"W"))&lt;$Z$16,IF((N25/$AB$33)=INT(N25/$AB$33),"W",""),""))</f>
      </c>
      <c r="O24" s="28">
        <f>IF(O25="","",IF((COUNTIF($F$24:N24,"W")+COUNTIF($F$26:$AD$30,"W"))&lt;$Z$16,IF((O25/$AB$33)=INT(O25/$AB$33),"W",""),""))</f>
      </c>
      <c r="P24" s="28">
        <f>IF(P25="","",IF((COUNTIF($F$24:O24,"W")+COUNTIF($F$26:$AD$30,"W"))&lt;$Z$16,IF((P25/$AB$33)=INT(P25/$AB$33),"W",""),""))</f>
      </c>
      <c r="Q24" s="28">
        <f>IF(Q25="","",IF((COUNTIF($F$24:P24,"W")+COUNTIF($F$26:$AD$30,"W"))&lt;$Z$16,IF((Q25/$AB$33)=INT(Q25/$AB$33),"W",""),""))</f>
      </c>
      <c r="R24" s="28">
        <f>IF(R25="","",IF((COUNTIF($F$24:Q24,"W")+COUNTIF($F$26:$AD$30,"W"))&lt;$Z$16,IF((R25/$AB$33)=INT(R25/$AB$33),"W",""),""))</f>
      </c>
      <c r="S24" s="28">
        <f>IF(S25="","",IF((COUNTIF($F$24:R24,"W")+COUNTIF($F$26:$AD$30,"W"))&lt;$Z$16,IF((S25/$AB$33)=INT(S25/$AB$33),"W",""),""))</f>
      </c>
      <c r="T24" s="28">
        <f>IF(T25="","",IF((COUNTIF($F$24:S24,"W")+COUNTIF($F$26:$AD$30,"W"))&lt;$Z$16,IF((T25/$AB$33)=INT(T25/$AB$33),"W",""),""))</f>
      </c>
      <c r="U24" s="28">
        <f>IF(U25="","",IF((COUNTIF($F$24:T24,"W")+COUNTIF($F$26:$AD$30,"W"))&lt;$Z$16,IF((U25/$AB$33)=INT(U25/$AB$33),"W",""),""))</f>
      </c>
      <c r="V24" s="28">
        <f>IF(V25="","",IF((COUNTIF($F$24:U24,"W")+COUNTIF($F$26:$AD$30,"W"))&lt;$Z$16,IF((V25/$AB$33)=INT(V25/$AB$33),"W",""),""))</f>
      </c>
      <c r="W24" s="28">
        <f>IF(W25="","",IF((COUNTIF($F$24:V24,"W")+COUNTIF($F$26:$AD$30,"W"))&lt;$Z$16,IF((W25/$AB$33)=INT(W25/$AB$33),"W",""),""))</f>
      </c>
      <c r="X24" s="28">
        <f>IF(X25="","",IF((COUNTIF($F$24:W24,"W")+COUNTIF($F$26:$AD$30,"W"))&lt;$Z$16,IF((X25/$AB$33)=INT(X25/$AB$33),"W",""),""))</f>
      </c>
      <c r="Y24" s="28">
        <f>IF(Y25="","",IF((COUNTIF($F$24:X24,"W")+COUNTIF($F$26:$AD$30,"W"))&lt;$Z$16,IF((Y25/$AB$33)=INT(Y25/$AB$33),"W",""),""))</f>
      </c>
      <c r="Z24" s="28">
        <f>IF(Z25="","",IF((COUNTIF($F$24:Y24,"W")+COUNTIF($F$26:$AD$30,"W"))&lt;$Z$16,IF((Z25/$AB$33)=INT(Z25/$AB$33),"W",""),""))</f>
      </c>
      <c r="AA24" s="28">
        <f>IF(AA25="","",IF((COUNTIF($F$24:Z24,"W")+COUNTIF($F$26:$AD$30,"W"))&lt;$Z$16,IF((AA25/$AB$33)=INT(AA25/$AB$33),"W",""),""))</f>
      </c>
      <c r="AB24" s="28">
        <f>IF(AB25="","",IF((COUNTIF($F$24:AA24,"W")+COUNTIF($F$26:$AD$30,"W"))&lt;$Z$16,IF((AB25/$AB$33)=INT(AB25/$AB$33),"W",""),""))</f>
      </c>
      <c r="AC24" s="28">
        <f>IF(AC25="","",IF((COUNTIF($F$24:AB24,"W")+COUNTIF($F$26:$AD$30,"W"))&lt;$Z$16,IF((AC25/$AB$33)=INT(AC25/$AB$33),"W",""),""))</f>
      </c>
      <c r="AD24" s="28">
        <f>IF(AD25="","",IF((COUNTIF($F$24:AC24,"W")+COUNTIF($F$26:$AD$30,"W"))&lt;$Z$16,IF((AD25/$AB$33)=INT(AD25/$AB$33),"W",""),""))</f>
      </c>
      <c r="AE24" s="37"/>
    </row>
    <row r="25" spans="5:30" ht="12.75">
      <c r="E25" s="57"/>
      <c r="F25" s="29">
        <f>IF(MAX(F27:AD27)=0,"",IF(MAX(F27:AD27)=$B$13,"",MAX(F27:AD27)+1))</f>
        <v>43</v>
      </c>
      <c r="G25" s="31">
        <f aca="true" t="shared" si="3" ref="G25:AD25">IF(F25="","",IF(G$32="","",IF(F25=$B$13,"",F25+1)))</f>
        <v>44</v>
      </c>
      <c r="H25" s="30">
        <f t="shared" si="3"/>
        <v>45</v>
      </c>
      <c r="I25" s="31">
        <f t="shared" si="3"/>
        <v>46</v>
      </c>
      <c r="J25" s="30">
        <f t="shared" si="3"/>
        <v>47</v>
      </c>
      <c r="K25" s="31">
        <f t="shared" si="3"/>
        <v>48</v>
      </c>
      <c r="L25" s="30">
        <f t="shared" si="3"/>
        <v>49</v>
      </c>
      <c r="M25" s="31">
        <f t="shared" si="3"/>
        <v>50</v>
      </c>
      <c r="N25" s="30">
        <f t="shared" si="3"/>
        <v>51</v>
      </c>
      <c r="O25" s="31">
        <f t="shared" si="3"/>
        <v>52</v>
      </c>
      <c r="P25" s="30">
        <f t="shared" si="3"/>
        <v>53</v>
      </c>
      <c r="Q25" s="31">
        <f t="shared" si="3"/>
        <v>54</v>
      </c>
      <c r="R25" s="30">
        <f t="shared" si="3"/>
        <v>55</v>
      </c>
      <c r="S25" s="31">
        <f t="shared" si="3"/>
        <v>56</v>
      </c>
      <c r="T25" s="30">
        <f t="shared" si="3"/>
      </c>
      <c r="U25" s="31">
        <f t="shared" si="3"/>
      </c>
      <c r="V25" s="30">
        <f t="shared" si="3"/>
      </c>
      <c r="W25" s="31">
        <f t="shared" si="3"/>
      </c>
      <c r="X25" s="30">
        <f t="shared" si="3"/>
      </c>
      <c r="Y25" s="31">
        <f t="shared" si="3"/>
      </c>
      <c r="Z25" s="30">
        <f t="shared" si="3"/>
      </c>
      <c r="AA25" s="31">
        <f t="shared" si="3"/>
      </c>
      <c r="AB25" s="30">
        <f t="shared" si="3"/>
      </c>
      <c r="AC25" s="31">
        <f t="shared" si="3"/>
      </c>
      <c r="AD25" s="31">
        <f t="shared" si="3"/>
      </c>
    </row>
    <row r="26" spans="2:31" ht="12.75">
      <c r="B26" s="7"/>
      <c r="C26" s="13"/>
      <c r="E26" s="57">
        <f>IF(E28="","",IF(E28=$B$4,"",E28+1))</f>
        <v>3</v>
      </c>
      <c r="F26" s="36">
        <f>IF(F27="","",IF(COUNTIF($F$28:$AD$30,"W")&lt;$Z$16,IF((F27/$AB$33)=INT(F27/$AB$33),"W",""),""))</f>
      </c>
      <c r="G26" s="36">
        <f>IF(G27="","",IF((COUNTIF($F$26:F26,"W")+COUNTIF($F$28:$AD$30,"W"))&lt;$Z$16,IF((G27/$AB$33)=INT(G27/$AB$33),"W",""),""))</f>
      </c>
      <c r="H26" s="36">
        <f>IF(H27="","",IF((COUNTIF($F$26:G26,"W")+COUNTIF($F$28:$AD$30,"W"))&lt;$Z$16,IF((H27/$AB$33)=INT(H27/$AB$33),"W",""),""))</f>
      </c>
      <c r="I26" s="36">
        <f>IF(I27="","",IF((COUNTIF($F$26:H26,"W")+COUNTIF($F$28:$AD$30,"W"))&lt;$Z$16,IF((I27/$AB$33)=INT(I27/$AB$33),"W",""),""))</f>
      </c>
      <c r="J26" s="36">
        <f>IF(J27="","",IF((COUNTIF($F$26:I26,"W")+COUNTIF($F$28:$AD$30,"W"))&lt;$Z$16,IF((J27/$AB$33)=INT(J27/$AB$33),"W",""),""))</f>
      </c>
      <c r="K26" s="36">
        <f>IF(K27="","",IF((COUNTIF($F$26:J26,"W")+COUNTIF($F$28:$AD$30,"W"))&lt;$Z$16,IF((K27/$AB$33)=INT(K27/$AB$33),"W",""),""))</f>
      </c>
      <c r="L26" s="36">
        <f>IF(L27="","",IF((COUNTIF($F$26:K26,"W")+COUNTIF($F$28:$AD$30,"W"))&lt;$Z$16,IF((L27/$AB$33)=INT(L27/$AB$33),"W",""),""))</f>
      </c>
      <c r="M26" s="36">
        <f>IF(M27="","",IF((COUNTIF($F$26:L26,"W")+COUNTIF($F$28:$AD$30,"W"))&lt;$Z$16,IF((M27/$AB$33)=INT(M27/$AB$33),"W",""),""))</f>
      </c>
      <c r="N26" s="36">
        <f>IF(N27="","",IF((COUNTIF($F$26:M26,"W")+COUNTIF($F$28:$AD$30,"W"))&lt;$Z$16,IF((N27/$AB$33)=INT(N27/$AB$33),"W",""),""))</f>
      </c>
      <c r="O26" s="36">
        <f>IF(O27="","",IF((COUNTIF($F$26:N26,"W")+COUNTIF($F$28:$AD$30,"W"))&lt;$Z$16,IF((O27/$AB$33)=INT(O27/$AB$33),"W",""),""))</f>
      </c>
      <c r="P26" s="36">
        <f>IF(P27="","",IF((COUNTIF($F$26:O26,"W")+COUNTIF($F$28:$AD$30,"W"))&lt;$Z$16,IF((P27/$AB$33)=INT(P27/$AB$33),"W",""),""))</f>
      </c>
      <c r="Q26" s="36">
        <f>IF(Q27="","",IF((COUNTIF($F$26:P26,"W")+COUNTIF($F$28:$AD$30,"W"))&lt;$Z$16,IF((Q27/$AB$33)=INT(Q27/$AB$33),"W",""),""))</f>
      </c>
      <c r="R26" s="36">
        <f>IF(R27="","",IF((COUNTIF($F$26:Q26,"W")+COUNTIF($F$28:$AD$30,"W"))&lt;$Z$16,IF((R27/$AB$33)=INT(R27/$AB$33),"W",""),""))</f>
      </c>
      <c r="S26" s="36">
        <f>IF(S27="","",IF((COUNTIF($F$26:R26,"W")+COUNTIF($F$28:$AD$30,"W"))&lt;$Z$16,IF((S27/$AB$33)=INT(S27/$AB$33),"W",""),""))</f>
      </c>
      <c r="T26" s="36">
        <f>IF(T27="","",IF((COUNTIF($F$26:S26,"W")+COUNTIF($F$28:$AD$30,"W"))&lt;$Z$16,IF((T27/$AB$33)=INT(T27/$AB$33),"W",""),""))</f>
      </c>
      <c r="U26" s="36">
        <f>IF(U27="","",IF((COUNTIF($F$26:T26,"W")+COUNTIF($F$28:$AD$30,"W"))&lt;$Z$16,IF((U27/$AB$33)=INT(U27/$AB$33),"W",""),""))</f>
      </c>
      <c r="V26" s="36">
        <f>IF(V27="","",IF((COUNTIF($F$26:U26,"W")+COUNTIF($F$28:$AD$30,"W"))&lt;$Z$16,IF((V27/$AB$33)=INT(V27/$AB$33),"W",""),""))</f>
      </c>
      <c r="W26" s="36">
        <f>IF(W27="","",IF((COUNTIF($F$26:V26,"W")+COUNTIF($F$28:$AD$30,"W"))&lt;$Z$16,IF((W27/$AB$33)=INT(W27/$AB$33),"W",""),""))</f>
      </c>
      <c r="X26" s="36">
        <f>IF(X27="","",IF((COUNTIF($F$26:W26,"W")+COUNTIF($F$28:$AD$30,"W"))&lt;$Z$16,IF((X27/$AB$33)=INT(X27/$AB$33),"W",""),""))</f>
      </c>
      <c r="Y26" s="36">
        <f>IF(Y27="","",IF((COUNTIF($F$26:X26,"W")+COUNTIF($F$28:$AD$30,"W"))&lt;$Z$16,IF((Y27/$AB$33)=INT(Y27/$AB$33),"W",""),""))</f>
      </c>
      <c r="Z26" s="36">
        <f>IF(Z27="","",IF((COUNTIF($F$26:Y26,"W")+COUNTIF($F$28:$AD$30,"W"))&lt;$Z$16,IF((Z27/$AB$33)=INT(Z27/$AB$33),"W",""),""))</f>
      </c>
      <c r="AA26" s="36">
        <f>IF(AA27="","",IF((COUNTIF($F$26:Z26,"W")+COUNTIF($F$28:$AD$30,"W"))&lt;$Z$16,IF((AA27/$AB$33)=INT(AA27/$AB$33),"W",""),""))</f>
      </c>
      <c r="AB26" s="36">
        <f>IF(AB27="","",IF((COUNTIF($F$26:AA26,"W")+COUNTIF($F$28:$AD$30,"W"))&lt;$Z$16,IF((AB27/$AB$33)=INT(AB27/$AB$33),"W",""),""))</f>
      </c>
      <c r="AC26" s="36">
        <f>IF(AC27="","",IF((COUNTIF($F$26:AB26,"W")+COUNTIF($F$28:$AD$30,"W"))&lt;$Z$16,IF((AC27/$AB$33)=INT(AC27/$AB$33),"W",""),""))</f>
      </c>
      <c r="AD26" s="36">
        <f>IF(AD27="","",IF((COUNTIF($F$26:AC26,"W")+COUNTIF($F$28:$AD$30,"W"))&lt;$Z$16,IF((AD27/$AB$33)=INT(AD27/$AB$33),"W",""),""))</f>
      </c>
      <c r="AE26" s="37"/>
    </row>
    <row r="27" spans="5:30" ht="12.75">
      <c r="E27" s="57"/>
      <c r="F27" s="29">
        <f>IF(MAX(F29:AD29)=0,"",IF(MAX(F29:AD29)=$B$13,"",MAX(F29:AD29)+1))</f>
        <v>29</v>
      </c>
      <c r="G27" s="31">
        <f aca="true" t="shared" si="4" ref="G27:AD27">IF(F27="","",IF(G$32="","",IF(F27=$B$13,"",F27+1)))</f>
        <v>30</v>
      </c>
      <c r="H27" s="30">
        <f t="shared" si="4"/>
        <v>31</v>
      </c>
      <c r="I27" s="31">
        <f t="shared" si="4"/>
        <v>32</v>
      </c>
      <c r="J27" s="30">
        <f t="shared" si="4"/>
        <v>33</v>
      </c>
      <c r="K27" s="31">
        <f t="shared" si="4"/>
        <v>34</v>
      </c>
      <c r="L27" s="30">
        <f t="shared" si="4"/>
        <v>35</v>
      </c>
      <c r="M27" s="31">
        <f t="shared" si="4"/>
        <v>36</v>
      </c>
      <c r="N27" s="30">
        <f t="shared" si="4"/>
        <v>37</v>
      </c>
      <c r="O27" s="31">
        <f t="shared" si="4"/>
        <v>38</v>
      </c>
      <c r="P27" s="30">
        <f t="shared" si="4"/>
        <v>39</v>
      </c>
      <c r="Q27" s="31">
        <f t="shared" si="4"/>
        <v>40</v>
      </c>
      <c r="R27" s="30">
        <f t="shared" si="4"/>
        <v>41</v>
      </c>
      <c r="S27" s="31">
        <f t="shared" si="4"/>
        <v>42</v>
      </c>
      <c r="T27" s="30">
        <f t="shared" si="4"/>
      </c>
      <c r="U27" s="31">
        <f t="shared" si="4"/>
      </c>
      <c r="V27" s="30">
        <f t="shared" si="4"/>
      </c>
      <c r="W27" s="31">
        <f t="shared" si="4"/>
      </c>
      <c r="X27" s="30">
        <f t="shared" si="4"/>
      </c>
      <c r="Y27" s="31">
        <f t="shared" si="4"/>
      </c>
      <c r="Z27" s="30">
        <f t="shared" si="4"/>
      </c>
      <c r="AA27" s="31">
        <f t="shared" si="4"/>
      </c>
      <c r="AB27" s="30">
        <f t="shared" si="4"/>
      </c>
      <c r="AC27" s="31">
        <f t="shared" si="4"/>
      </c>
      <c r="AD27" s="31">
        <f t="shared" si="4"/>
      </c>
    </row>
    <row r="28" spans="5:31" ht="12.75">
      <c r="E28" s="57">
        <f>IF(E30="","",IF(E30=$B$4,"",E30+1))</f>
        <v>2</v>
      </c>
      <c r="F28" s="28">
        <f>IF(F29="","",IF(COUNTIF($F$30:$AD$30,"W")&lt;$Z$16,IF((F29/$AB$33)=INT(F29/$AB$33),"W",""),""))</f>
      </c>
      <c r="G28" s="28">
        <f>IF(G29="","",IF((COUNTIF($F$28:F28,"W")+COUNTIF($F$30:$AD$30,"W"))&lt;$Z$16,IF((G29/$AB$33)=INT(G29/$AB$33),"W",""),""))</f>
      </c>
      <c r="H28" s="28">
        <f>IF(H29="","",IF((COUNTIF($F$28:G28,"W")+COUNTIF($F$30:$AD$30,"W"))&lt;$Z$16,IF((H29/$AB$33)=INT(H29/$AB$33),"W",""),""))</f>
      </c>
      <c r="I28" s="28">
        <f>IF(I29="","",IF((COUNTIF($F$28:H28,"W")+COUNTIF($F$30:$AD$30,"W"))&lt;$Z$16,IF((I29/$AB$33)=INT(I29/$AB$33),"W",""),""))</f>
      </c>
      <c r="J28" s="28">
        <f>IF(J29="","",IF((COUNTIF($F$28:I28,"W")+COUNTIF($F$30:$AD$30,"W"))&lt;$Z$16,IF((J29/$AB$33)=INT(J29/$AB$33),"W",""),""))</f>
      </c>
      <c r="K28" s="28">
        <f>IF(K29="","",IF((COUNTIF($F$28:J28,"W")+COUNTIF($F$30:$AD$30,"W"))&lt;$Z$16,IF((K29/$AB$33)=INT(K29/$AB$33),"W",""),""))</f>
      </c>
      <c r="L28" s="28">
        <f>IF(L29="","",IF((COUNTIF($F$28:K28,"W")+COUNTIF($F$30:$AD$30,"W"))&lt;$Z$16,IF((L29/$AB$33)=INT(L29/$AB$33),"W",""),""))</f>
      </c>
      <c r="M28" s="28">
        <f>IF(M29="","",IF((COUNTIF($F$28:L28,"W")+COUNTIF($F$30:$AD$30,"W"))&lt;$Z$16,IF((M29/$AB$33)=INT(M29/$AB$33),"W",""),""))</f>
      </c>
      <c r="N28" s="28">
        <f>IF(N29="","",IF((COUNTIF($F$28:M28,"W")+COUNTIF($F$30:$AD$30,"W"))&lt;$Z$16,IF((N29/$AB$33)=INT(N29/$AB$33),"W",""),""))</f>
      </c>
      <c r="O28" s="28">
        <f>IF(O29="","",IF((COUNTIF($F$28:N28,"W")+COUNTIF($F$30:$AD$30,"W"))&lt;$Z$16,IF((O29/$AB$33)=INT(O29/$AB$33),"W",""),""))</f>
      </c>
      <c r="P28" s="28">
        <f>IF(P29="","",IF((COUNTIF($F$28:O28,"W")+COUNTIF($F$30:$AD$30,"W"))&lt;$Z$16,IF((P29/$AB$33)=INT(P29/$AB$33),"W",""),""))</f>
      </c>
      <c r="Q28" s="28">
        <f>IF(Q29="","",IF((COUNTIF($F$28:P28,"W")+COUNTIF($F$30:$AD$30,"W"))&lt;$Z$16,IF((Q29/$AB$33)=INT(Q29/$AB$33),"W",""),""))</f>
      </c>
      <c r="R28" s="28">
        <f>IF(R29="","",IF((COUNTIF($F$28:Q28,"W")+COUNTIF($F$30:$AD$30,"W"))&lt;$Z$16,IF((R29/$AB$33)=INT(R29/$AB$33),"W",""),""))</f>
      </c>
      <c r="S28" s="28">
        <f>IF(S29="","",IF((COUNTIF($F$28:R28,"W")+COUNTIF($F$30:$AD$30,"W"))&lt;$Z$16,IF((S29/$AB$33)=INT(S29/$AB$33),"W",""),""))</f>
      </c>
      <c r="T28" s="28">
        <f>IF(T29="","",IF((COUNTIF($F$28:S28,"W")+COUNTIF($F$30:$AD$30,"W"))&lt;$Z$16,IF((T29/$AB$33)=INT(T29/$AB$33),"W",""),""))</f>
      </c>
      <c r="U28" s="28">
        <f>IF(U29="","",IF((COUNTIF($F$28:T28,"W")+COUNTIF($F$30:$AD$30,"W"))&lt;$Z$16,IF((U29/$AB$33)=INT(U29/$AB$33),"W",""),""))</f>
      </c>
      <c r="V28" s="28">
        <f>IF(V29="","",IF((COUNTIF($F$28:U28,"W")+COUNTIF($F$30:$AD$30,"W"))&lt;$Z$16,IF((V29/$AB$33)=INT(V29/$AB$33),"W",""),""))</f>
      </c>
      <c r="W28" s="28">
        <f>IF(W29="","",IF((COUNTIF($F$28:V28,"W")+COUNTIF($F$30:$AD$30,"W"))&lt;$Z$16,IF((W29/$AB$33)=INT(W29/$AB$33),"W",""),""))</f>
      </c>
      <c r="X28" s="28">
        <f>IF(X29="","",IF((COUNTIF($F$28:W28,"W")+COUNTIF($F$30:$AD$30,"W"))&lt;$Z$16,IF((X29/$AB$33)=INT(X29/$AB$33),"W",""),""))</f>
      </c>
      <c r="Y28" s="28">
        <f>IF(Y29="","",IF((COUNTIF($F$28:X28,"W")+COUNTIF($F$30:$AD$30,"W"))&lt;$Z$16,IF((Y29/$AB$33)=INT(Y29/$AB$33),"W",""),""))</f>
      </c>
      <c r="Z28" s="28">
        <f>IF(Z29="","",IF((COUNTIF($F$28:Y28,"W")+COUNTIF($F$30:$AD$30,"W"))&lt;$Z$16,IF((Z29/$AB$33)=INT(Z29/$AB$33),"W",""),""))</f>
      </c>
      <c r="AA28" s="28">
        <f>IF(AA29="","",IF((COUNTIF($F$28:Z28,"W")+COUNTIF($F$30:$AD$30,"W"))&lt;$Z$16,IF((AA29/$AB$33)=INT(AA29/$AB$33),"W",""),""))</f>
      </c>
      <c r="AB28" s="28">
        <f>IF(AB29="","",IF((COUNTIF($F$28:AA28,"W")+COUNTIF($F$30:$AD$30,"W"))&lt;$Z$16,IF((AB29/$AB$33)=INT(AB29/$AB$33),"W",""),""))</f>
      </c>
      <c r="AC28" s="28">
        <f>IF(AC29="","",IF((COUNTIF($F$28:AB28,"W")+COUNTIF($F$30:$AD$30,"W"))&lt;$Z$16,IF((AC29/$AB$33)=INT(AC29/$AB$33),"W",""),""))</f>
      </c>
      <c r="AD28" s="28">
        <f>IF(AD29="","",IF((COUNTIF($F$28:AC28,"W")+COUNTIF($F$30:$AD$30,"W"))&lt;$Z$16,IF((AD29/$AB$33)=INT(AD29/$AB$33),"W",""),""))</f>
      </c>
      <c r="AE28" s="37"/>
    </row>
    <row r="29" spans="5:30" ht="12.75">
      <c r="E29" s="57"/>
      <c r="F29" s="29">
        <f>IF(MAX(F31:AD31)=0,"",IF(MAX(F31:AD31)=$B$13,"",MAX(F31:AD31)+1))</f>
        <v>15</v>
      </c>
      <c r="G29" s="31">
        <f aca="true" t="shared" si="5" ref="G29:AD29">IF(F29="","",IF(G$32="","",IF(F29=$B$13,"",F29+1)))</f>
        <v>16</v>
      </c>
      <c r="H29" s="30">
        <f t="shared" si="5"/>
        <v>17</v>
      </c>
      <c r="I29" s="31">
        <f t="shared" si="5"/>
        <v>18</v>
      </c>
      <c r="J29" s="30">
        <f t="shared" si="5"/>
        <v>19</v>
      </c>
      <c r="K29" s="31">
        <f t="shared" si="5"/>
        <v>20</v>
      </c>
      <c r="L29" s="30">
        <f t="shared" si="5"/>
        <v>21</v>
      </c>
      <c r="M29" s="31">
        <f t="shared" si="5"/>
        <v>22</v>
      </c>
      <c r="N29" s="30">
        <f t="shared" si="5"/>
        <v>23</v>
      </c>
      <c r="O29" s="31">
        <f t="shared" si="5"/>
        <v>24</v>
      </c>
      <c r="P29" s="30">
        <f t="shared" si="5"/>
        <v>25</v>
      </c>
      <c r="Q29" s="31">
        <f t="shared" si="5"/>
        <v>26</v>
      </c>
      <c r="R29" s="30">
        <f t="shared" si="5"/>
        <v>27</v>
      </c>
      <c r="S29" s="31">
        <f t="shared" si="5"/>
        <v>28</v>
      </c>
      <c r="T29" s="30">
        <f t="shared" si="5"/>
      </c>
      <c r="U29" s="31">
        <f t="shared" si="5"/>
      </c>
      <c r="V29" s="30">
        <f t="shared" si="5"/>
      </c>
      <c r="W29" s="31">
        <f t="shared" si="5"/>
      </c>
      <c r="X29" s="30">
        <f t="shared" si="5"/>
      </c>
      <c r="Y29" s="31">
        <f t="shared" si="5"/>
      </c>
      <c r="Z29" s="30">
        <f t="shared" si="5"/>
      </c>
      <c r="AA29" s="31">
        <f t="shared" si="5"/>
      </c>
      <c r="AB29" s="30">
        <f t="shared" si="5"/>
      </c>
      <c r="AC29" s="31">
        <f t="shared" si="5"/>
      </c>
      <c r="AD29" s="31">
        <f t="shared" si="5"/>
      </c>
    </row>
    <row r="30" spans="5:32" ht="12.75">
      <c r="E30" s="57">
        <v>1</v>
      </c>
      <c r="F30" s="28">
        <f>IF(F31="","",IF($AB$33="","",IF((F31/$AB$33)=INT(F31/$AB$33),"W","")))</f>
      </c>
      <c r="G30" s="28">
        <f>IF(G31="","",IF(COUNTIF($F$30:F30,"W")&lt;$Z$16,IF((G31/$AB$33)=INT(G31/$AB$33),"W",""),""))</f>
      </c>
      <c r="H30" s="28">
        <f>IF(H31="","",IF(COUNTIF($F$30:G30,"W")&lt;$Z$16,IF((H31/$AB$33)=INT(H31/$AB$33),"W",""),""))</f>
      </c>
      <c r="I30" s="28">
        <f>IF(I31="","",IF(COUNTIF($F$30:H30,"W")&lt;$Z$16,IF((I31/$AB$33)=INT(I31/$AB$33),"W",""),""))</f>
      </c>
      <c r="J30" s="28">
        <f>IF(J31="","",IF(COUNTIF($F$30:I30,"W")&lt;$Z$16,IF((J31/$AB$33)=INT(J31/$AB$33),"W",""),""))</f>
      </c>
      <c r="K30" s="28">
        <f>IF(K31="","",IF(COUNTIF($F$30:J30,"W")&lt;$Z$16,IF((K31/$AB$33)=INT(K31/$AB$33),"W",""),""))</f>
      </c>
      <c r="L30" s="28">
        <f>IF(L31="","",IF(COUNTIF($F$30:K30,"W")&lt;$Z$16,IF((L31/$AB$33)=INT(L31/$AB$33),"W",""),""))</f>
      </c>
      <c r="M30" s="28">
        <f>IF(M31="","",IF(COUNTIF($F$30:L30,"W")&lt;$Z$16,IF((M31/$AB$33)=INT(M31/$AB$33),"W",""),""))</f>
      </c>
      <c r="N30" s="28">
        <f>IF(N31="","",IF(COUNTIF($F$30:M30,"W")&lt;$Z$16,IF((N31/$AB$33)=INT(N31/$AB$33),"W",""),""))</f>
      </c>
      <c r="O30" s="28">
        <f>IF(O31="","",IF(COUNTIF($F$30:N30,"W")&lt;$Z$16,IF((O31/$AB$33)=INT(O31/$AB$33),"W",""),""))</f>
      </c>
      <c r="P30" s="28">
        <f>IF(P31="","",IF(COUNTIF($F$30:O30,"W")&lt;$Z$16,IF((P31/$AB$33)=INT(P31/$AB$33),"W",""),""))</f>
      </c>
      <c r="Q30" s="28">
        <f>IF(Q31="","",IF(COUNTIF($F$30:P30,"W")&lt;$Z$16,IF((Q31/$AB$33)=INT(Q31/$AB$33),"W",""),""))</f>
      </c>
      <c r="R30" s="28">
        <f>IF(R31="","",IF(COUNTIF($F$30:Q30,"W")&lt;$Z$16,IF((R31/$AB$33)=INT(R31/$AB$33),"W",""),""))</f>
      </c>
      <c r="S30" s="28">
        <f>IF(S31="","",IF(COUNTIF($F$30:R30,"W")&lt;$Z$16,IF((S31/$AB$33)=INT(S31/$AB$33),"W",""),""))</f>
      </c>
      <c r="T30" s="28">
        <f>IF(T31="","",IF(COUNTIF($F$30:S30,"W")&lt;$Z$16,IF((T31/$AB$33)=INT(T31/$AB$33),"W",""),""))</f>
      </c>
      <c r="U30" s="28">
        <f>IF(U31="","",IF(COUNTIF($F$30:T30,"W")&lt;$Z$16,IF((U31/$AB$33)=INT(U31/$AB$33),"W",""),""))</f>
      </c>
      <c r="V30" s="28">
        <f>IF(V31="","",IF(COUNTIF($F$30:U30,"W")&lt;$Z$16,IF((V31/$AB$33)=INT(V31/$AB$33),"W",""),""))</f>
      </c>
      <c r="W30" s="28">
        <f>IF(W31="","",IF(COUNTIF($F$30:V30,"W")&lt;$Z$16,IF((W31/$AB$33)=INT(W31/$AB$33),"W",""),""))</f>
      </c>
      <c r="X30" s="28">
        <f>IF(X31="","",IF(COUNTIF($F$30:W30,"W")&lt;$Z$16,IF((X31/$AB$33)=INT(X31/$AB$33),"W",""),""))</f>
      </c>
      <c r="Y30" s="28">
        <f>IF(Y31="","",IF(COUNTIF($F$30:X30,"W")&lt;$Z$16,IF((Y31/$AB$33)=INT(Y31/$AB$33),"W",""),""))</f>
      </c>
      <c r="Z30" s="28">
        <f>IF(Z31="","",IF(COUNTIF($F$30:Y30,"W")&lt;$Z$16,IF((Z31/$AB$33)=INT(Z31/$AB$33),"W",""),""))</f>
      </c>
      <c r="AA30" s="28">
        <f>IF(AA31="","",IF(COUNTIF($F$30:Z30,"W")&lt;$Z$16,IF((AA31/$AB$33)=INT(AA31/$AB$33),"W",""),""))</f>
      </c>
      <c r="AB30" s="28">
        <f>IF(AB31="","",IF(COUNTIF($F$30:AA30,"W")&lt;$Z$16,IF((AB31/$AB$33)=INT(AB31/$AB$33),"W",""),""))</f>
      </c>
      <c r="AC30" s="28">
        <f>IF(AC31="","",IF(COUNTIF($F$30:AB30,"W")&lt;$Z$16,IF((AC31/$AB$33)=INT(AC31/$AB$33),"W",""),""))</f>
      </c>
      <c r="AD30" s="28">
        <f>IF(AD31="","",IF(COUNTIF($F$30:AC30,"W")&lt;$Z$16,IF((AD31/$AB$33)=INT(AD31/$AB$33),"W",""),""))</f>
      </c>
      <c r="AE30" s="37"/>
      <c r="AF30" s="38"/>
    </row>
    <row r="31" spans="5:30" ht="12.75">
      <c r="E31" s="57"/>
      <c r="F31" s="29">
        <v>1</v>
      </c>
      <c r="G31" s="31">
        <f aca="true" t="shared" si="6" ref="G31:AD31">IF(F31="","",IF(G$32="","",IF(F31=$B$13,"",F31+1)))</f>
        <v>2</v>
      </c>
      <c r="H31" s="30">
        <f t="shared" si="6"/>
        <v>3</v>
      </c>
      <c r="I31" s="31">
        <f t="shared" si="6"/>
        <v>4</v>
      </c>
      <c r="J31" s="30">
        <f t="shared" si="6"/>
        <v>5</v>
      </c>
      <c r="K31" s="31">
        <f t="shared" si="6"/>
        <v>6</v>
      </c>
      <c r="L31" s="30">
        <f t="shared" si="6"/>
        <v>7</v>
      </c>
      <c r="M31" s="31">
        <f t="shared" si="6"/>
        <v>8</v>
      </c>
      <c r="N31" s="30">
        <f t="shared" si="6"/>
        <v>9</v>
      </c>
      <c r="O31" s="31">
        <f t="shared" si="6"/>
        <v>10</v>
      </c>
      <c r="P31" s="30">
        <f t="shared" si="6"/>
        <v>11</v>
      </c>
      <c r="Q31" s="31">
        <f t="shared" si="6"/>
        <v>12</v>
      </c>
      <c r="R31" s="30">
        <f t="shared" si="6"/>
        <v>13</v>
      </c>
      <c r="S31" s="31">
        <f t="shared" si="6"/>
        <v>14</v>
      </c>
      <c r="T31" s="30">
        <f t="shared" si="6"/>
      </c>
      <c r="U31" s="31">
        <f t="shared" si="6"/>
      </c>
      <c r="V31" s="30">
        <f t="shared" si="6"/>
      </c>
      <c r="W31" s="31">
        <f t="shared" si="6"/>
      </c>
      <c r="X31" s="30">
        <f t="shared" si="6"/>
      </c>
      <c r="Y31" s="31">
        <f t="shared" si="6"/>
      </c>
      <c r="Z31" s="30">
        <f t="shared" si="6"/>
      </c>
      <c r="AA31" s="31">
        <f t="shared" si="6"/>
      </c>
      <c r="AB31" s="30">
        <f t="shared" si="6"/>
      </c>
      <c r="AC31" s="31">
        <f t="shared" si="6"/>
      </c>
      <c r="AD31" s="31">
        <f t="shared" si="6"/>
      </c>
    </row>
    <row r="32" spans="2:30" ht="12.75">
      <c r="B32" s="7"/>
      <c r="F32" s="35">
        <v>1</v>
      </c>
      <c r="G32" s="35">
        <f>IF(F32="","",IF(F32=$B$7,"",F32+1))</f>
        <v>2</v>
      </c>
      <c r="H32" s="35">
        <f aca="true" t="shared" si="7" ref="H32:AD32">IF(G32="","",IF(G32=$B$7,"",G32+1))</f>
        <v>3</v>
      </c>
      <c r="I32" s="35">
        <f t="shared" si="7"/>
        <v>4</v>
      </c>
      <c r="J32" s="35">
        <f t="shared" si="7"/>
        <v>5</v>
      </c>
      <c r="K32" s="35">
        <f t="shared" si="7"/>
        <v>6</v>
      </c>
      <c r="L32" s="35">
        <f t="shared" si="7"/>
        <v>7</v>
      </c>
      <c r="M32" s="35">
        <f t="shared" si="7"/>
        <v>8</v>
      </c>
      <c r="N32" s="35">
        <f t="shared" si="7"/>
        <v>9</v>
      </c>
      <c r="O32" s="35">
        <f t="shared" si="7"/>
        <v>10</v>
      </c>
      <c r="P32" s="35">
        <f t="shared" si="7"/>
        <v>11</v>
      </c>
      <c r="Q32" s="35">
        <f t="shared" si="7"/>
        <v>12</v>
      </c>
      <c r="R32" s="35">
        <f t="shared" si="7"/>
        <v>13</v>
      </c>
      <c r="S32" s="35">
        <f t="shared" si="7"/>
        <v>14</v>
      </c>
      <c r="T32" s="35">
        <f t="shared" si="7"/>
      </c>
      <c r="U32" s="35">
        <f t="shared" si="7"/>
      </c>
      <c r="V32" s="35">
        <f t="shared" si="7"/>
      </c>
      <c r="W32" s="35">
        <f t="shared" si="7"/>
      </c>
      <c r="X32" s="35">
        <f t="shared" si="7"/>
      </c>
      <c r="Y32" s="35">
        <f t="shared" si="7"/>
      </c>
      <c r="Z32" s="35">
        <f t="shared" si="7"/>
      </c>
      <c r="AA32" s="35">
        <f t="shared" si="7"/>
      </c>
      <c r="AB32" s="35">
        <f t="shared" si="7"/>
      </c>
      <c r="AC32" s="35">
        <f t="shared" si="7"/>
      </c>
      <c r="AD32" s="35">
        <f t="shared" si="7"/>
      </c>
    </row>
    <row r="33" spans="6:29" ht="12.75">
      <c r="F33" s="3" t="s">
        <v>45</v>
      </c>
      <c r="AA33" s="5" t="s">
        <v>51</v>
      </c>
      <c r="AB33" s="27">
        <f>IF(Z16=0,"",INT((B7*(B4))/Z16))</f>
      </c>
      <c r="AC33" t="s">
        <v>48</v>
      </c>
    </row>
    <row r="35" spans="1:6" ht="12.75">
      <c r="A35" t="s">
        <v>23</v>
      </c>
      <c r="B35" s="7">
        <f>SUM(B36:B38)</f>
        <v>50</v>
      </c>
      <c r="F35" s="3" t="s">
        <v>24</v>
      </c>
    </row>
    <row r="36" spans="2:30" ht="12.75">
      <c r="B36" s="16">
        <f>SUM(B7+B4)</f>
        <v>18</v>
      </c>
      <c r="C36" s="9" t="s">
        <v>20</v>
      </c>
      <c r="E36" s="5"/>
      <c r="F36" s="2">
        <v>1</v>
      </c>
      <c r="G36" s="2">
        <f aca="true" t="shared" si="8" ref="G36:AD38">IF(F36="","",IF(F36=$B$36+$B$37,"",F36+1))</f>
        <v>2</v>
      </c>
      <c r="H36" s="2">
        <f t="shared" si="8"/>
        <v>3</v>
      </c>
      <c r="I36" s="2">
        <f t="shared" si="8"/>
        <v>4</v>
      </c>
      <c r="J36" s="2">
        <f t="shared" si="8"/>
        <v>5</v>
      </c>
      <c r="K36" s="2">
        <f t="shared" si="8"/>
        <v>6</v>
      </c>
      <c r="L36" s="2">
        <f t="shared" si="8"/>
        <v>7</v>
      </c>
      <c r="M36" s="2">
        <f t="shared" si="8"/>
        <v>8</v>
      </c>
      <c r="N36" s="2">
        <f t="shared" si="8"/>
        <v>9</v>
      </c>
      <c r="O36" s="2">
        <f t="shared" si="8"/>
        <v>10</v>
      </c>
      <c r="P36" s="2">
        <f t="shared" si="8"/>
        <v>11</v>
      </c>
      <c r="Q36" s="2">
        <f t="shared" si="8"/>
        <v>12</v>
      </c>
      <c r="R36" s="2">
        <f t="shared" si="8"/>
        <v>13</v>
      </c>
      <c r="S36" s="2">
        <f t="shared" si="8"/>
        <v>14</v>
      </c>
      <c r="T36" s="2">
        <f t="shared" si="8"/>
        <v>15</v>
      </c>
      <c r="U36" s="2">
        <f t="shared" si="8"/>
        <v>16</v>
      </c>
      <c r="V36" s="2">
        <f t="shared" si="8"/>
        <v>17</v>
      </c>
      <c r="W36" s="2">
        <f t="shared" si="8"/>
        <v>18</v>
      </c>
      <c r="X36" s="2">
        <f t="shared" si="8"/>
        <v>19</v>
      </c>
      <c r="Y36" s="2">
        <f t="shared" si="8"/>
        <v>20</v>
      </c>
      <c r="Z36" s="2">
        <f t="shared" si="8"/>
        <v>21</v>
      </c>
      <c r="AA36" s="2">
        <f t="shared" si="8"/>
        <v>22</v>
      </c>
      <c r="AB36" s="2">
        <f t="shared" si="8"/>
      </c>
      <c r="AC36" s="2">
        <f t="shared" si="8"/>
      </c>
      <c r="AD36" s="2">
        <f t="shared" si="8"/>
      </c>
    </row>
    <row r="37" spans="2:30" ht="12.75">
      <c r="B37" s="16">
        <f>SUM(B4)</f>
        <v>4</v>
      </c>
      <c r="C37" s="9" t="s">
        <v>21</v>
      </c>
      <c r="F37" s="2">
        <f>IF(AD36="","",IF(AD36=$B$36+$B$37,"",AD36+1))</f>
      </c>
      <c r="G37" s="2">
        <f t="shared" si="8"/>
      </c>
      <c r="H37" s="2">
        <f t="shared" si="8"/>
      </c>
      <c r="I37" s="2">
        <f t="shared" si="8"/>
      </c>
      <c r="J37" s="2">
        <f t="shared" si="8"/>
      </c>
      <c r="K37" s="2">
        <f t="shared" si="8"/>
      </c>
      <c r="L37" s="2">
        <f t="shared" si="8"/>
      </c>
      <c r="M37" s="2">
        <f t="shared" si="8"/>
      </c>
      <c r="N37" s="2">
        <f t="shared" si="8"/>
      </c>
      <c r="O37" s="2">
        <f t="shared" si="8"/>
      </c>
      <c r="P37" s="2">
        <f t="shared" si="8"/>
      </c>
      <c r="Q37" s="2">
        <f t="shared" si="8"/>
      </c>
      <c r="R37" s="2">
        <f t="shared" si="8"/>
      </c>
      <c r="S37" s="2">
        <f t="shared" si="8"/>
      </c>
      <c r="T37" s="2">
        <f t="shared" si="8"/>
      </c>
      <c r="U37" s="2">
        <f t="shared" si="8"/>
      </c>
      <c r="V37" s="2">
        <f t="shared" si="8"/>
      </c>
      <c r="W37" s="2">
        <f t="shared" si="8"/>
      </c>
      <c r="X37" s="2">
        <f t="shared" si="8"/>
      </c>
      <c r="Y37" s="2">
        <f t="shared" si="8"/>
      </c>
      <c r="Z37" s="2">
        <f t="shared" si="8"/>
      </c>
      <c r="AA37" s="2">
        <f t="shared" si="8"/>
      </c>
      <c r="AB37" s="2">
        <f t="shared" si="8"/>
      </c>
      <c r="AC37" s="2">
        <f t="shared" si="8"/>
      </c>
      <c r="AD37" s="2">
        <f t="shared" si="8"/>
      </c>
    </row>
    <row r="38" spans="2:30" ht="12.75">
      <c r="B38" s="16">
        <f>SUM(B7*2)</f>
        <v>28</v>
      </c>
      <c r="C38" s="9" t="s">
        <v>22</v>
      </c>
      <c r="F38" s="2">
        <f>IF(AD37="","",IF(AD37=$B$36+$B$37,"",AD37+1))</f>
      </c>
      <c r="G38" s="2">
        <f t="shared" si="8"/>
      </c>
      <c r="H38" s="2">
        <f t="shared" si="8"/>
      </c>
      <c r="I38" s="2">
        <f t="shared" si="8"/>
      </c>
      <c r="J38" s="2">
        <f t="shared" si="8"/>
      </c>
      <c r="K38" s="2">
        <f t="shared" si="8"/>
      </c>
      <c r="L38" s="2">
        <f t="shared" si="8"/>
      </c>
      <c r="M38" s="2">
        <f t="shared" si="8"/>
      </c>
      <c r="N38" s="2">
        <f t="shared" si="8"/>
      </c>
      <c r="O38" s="2">
        <f t="shared" si="8"/>
      </c>
      <c r="P38" s="2">
        <f t="shared" si="8"/>
      </c>
      <c r="Q38" s="2">
        <f t="shared" si="8"/>
      </c>
      <c r="R38" s="2">
        <f t="shared" si="8"/>
      </c>
      <c r="S38" s="2">
        <f t="shared" si="8"/>
      </c>
      <c r="T38" s="2">
        <f t="shared" si="8"/>
      </c>
      <c r="U38" s="2">
        <f t="shared" si="8"/>
      </c>
      <c r="V38" s="2">
        <f t="shared" si="8"/>
      </c>
      <c r="W38" s="2">
        <f t="shared" si="8"/>
      </c>
      <c r="X38" s="2">
        <f t="shared" si="8"/>
      </c>
      <c r="Y38" s="2">
        <f t="shared" si="8"/>
      </c>
      <c r="Z38" s="2">
        <f t="shared" si="8"/>
      </c>
      <c r="AA38" s="2">
        <f t="shared" si="8"/>
      </c>
      <c r="AB38" s="2">
        <f t="shared" si="8"/>
      </c>
      <c r="AC38" s="2">
        <f t="shared" si="8"/>
      </c>
      <c r="AD38" s="2">
        <f t="shared" si="8"/>
      </c>
    </row>
    <row r="40" ht="12.75">
      <c r="F40" s="3" t="s">
        <v>17</v>
      </c>
    </row>
    <row r="41" spans="1:30" ht="12.75">
      <c r="A41" t="s">
        <v>25</v>
      </c>
      <c r="B41" s="4">
        <v>1</v>
      </c>
      <c r="F41" s="2">
        <v>1</v>
      </c>
      <c r="G41" s="2">
        <f aca="true" t="shared" si="9" ref="G41:AD43">IF(F41="","",IF(F41=$B$38,"",F41+1))</f>
        <v>2</v>
      </c>
      <c r="H41" s="2">
        <f t="shared" si="9"/>
        <v>3</v>
      </c>
      <c r="I41" s="2">
        <f t="shared" si="9"/>
        <v>4</v>
      </c>
      <c r="J41" s="2">
        <f t="shared" si="9"/>
        <v>5</v>
      </c>
      <c r="K41" s="2">
        <f t="shared" si="9"/>
        <v>6</v>
      </c>
      <c r="L41" s="2">
        <f t="shared" si="9"/>
        <v>7</v>
      </c>
      <c r="M41" s="2">
        <f t="shared" si="9"/>
        <v>8</v>
      </c>
      <c r="N41" s="2">
        <f t="shared" si="9"/>
        <v>9</v>
      </c>
      <c r="O41" s="2">
        <f t="shared" si="9"/>
        <v>10</v>
      </c>
      <c r="P41" s="2">
        <f t="shared" si="9"/>
        <v>11</v>
      </c>
      <c r="Q41" s="2">
        <f t="shared" si="9"/>
        <v>12</v>
      </c>
      <c r="R41" s="2">
        <f t="shared" si="9"/>
        <v>13</v>
      </c>
      <c r="S41" s="2">
        <f t="shared" si="9"/>
        <v>14</v>
      </c>
      <c r="T41" s="2">
        <f t="shared" si="9"/>
        <v>15</v>
      </c>
      <c r="U41" s="2">
        <f t="shared" si="9"/>
        <v>16</v>
      </c>
      <c r="V41" s="2">
        <f t="shared" si="9"/>
        <v>17</v>
      </c>
      <c r="W41" s="2">
        <f t="shared" si="9"/>
        <v>18</v>
      </c>
      <c r="X41" s="2">
        <f t="shared" si="9"/>
        <v>19</v>
      </c>
      <c r="Y41" s="2">
        <f t="shared" si="9"/>
        <v>20</v>
      </c>
      <c r="Z41" s="2">
        <f t="shared" si="9"/>
        <v>21</v>
      </c>
      <c r="AA41" s="2">
        <f t="shared" si="9"/>
        <v>22</v>
      </c>
      <c r="AB41" s="2">
        <f t="shared" si="9"/>
        <v>23</v>
      </c>
      <c r="AC41" s="2">
        <f t="shared" si="9"/>
        <v>24</v>
      </c>
      <c r="AD41" s="2">
        <f t="shared" si="9"/>
        <v>25</v>
      </c>
    </row>
    <row r="42" spans="6:31" ht="12.75">
      <c r="F42" s="2">
        <f>IF(AD41="","",IF(AD41=$B$38,"",AD41+1))</f>
        <v>26</v>
      </c>
      <c r="G42" s="2">
        <f t="shared" si="9"/>
        <v>27</v>
      </c>
      <c r="H42" s="2">
        <f t="shared" si="9"/>
        <v>28</v>
      </c>
      <c r="I42" s="2">
        <f t="shared" si="9"/>
      </c>
      <c r="J42" s="2">
        <f t="shared" si="9"/>
      </c>
      <c r="K42" s="2">
        <f t="shared" si="9"/>
      </c>
      <c r="L42" s="2">
        <f t="shared" si="9"/>
      </c>
      <c r="M42" s="2">
        <f t="shared" si="9"/>
      </c>
      <c r="N42" s="2">
        <f t="shared" si="9"/>
      </c>
      <c r="O42" s="2">
        <f t="shared" si="9"/>
      </c>
      <c r="P42" s="2">
        <f t="shared" si="9"/>
      </c>
      <c r="Q42" s="2">
        <f t="shared" si="9"/>
      </c>
      <c r="R42" s="2">
        <f t="shared" si="9"/>
      </c>
      <c r="S42" s="2">
        <f t="shared" si="9"/>
      </c>
      <c r="T42" s="2">
        <f t="shared" si="9"/>
      </c>
      <c r="U42" s="2">
        <f t="shared" si="9"/>
      </c>
      <c r="V42" s="2">
        <f t="shared" si="9"/>
      </c>
      <c r="W42" s="2">
        <f t="shared" si="9"/>
      </c>
      <c r="X42" s="2">
        <f t="shared" si="9"/>
      </c>
      <c r="Y42" s="2">
        <f t="shared" si="9"/>
      </c>
      <c r="Z42" s="2">
        <f t="shared" si="9"/>
      </c>
      <c r="AA42" s="2">
        <f t="shared" si="9"/>
      </c>
      <c r="AB42" s="2">
        <f t="shared" si="9"/>
      </c>
      <c r="AC42" s="2">
        <f t="shared" si="9"/>
      </c>
      <c r="AD42" s="2">
        <f t="shared" si="9"/>
      </c>
      <c r="AE42" s="1"/>
    </row>
    <row r="43" spans="1:31" ht="12.75">
      <c r="A43" s="25" t="s">
        <v>46</v>
      </c>
      <c r="B43" s="26">
        <f>B7+B13+B35+AE16</f>
        <v>120</v>
      </c>
      <c r="F43" s="2">
        <f>IF(AD42="","",IF(AD42=$B$38,"",AD42+1))</f>
      </c>
      <c r="G43" s="2">
        <f t="shared" si="9"/>
      </c>
      <c r="H43" s="2">
        <f t="shared" si="9"/>
      </c>
      <c r="I43" s="2">
        <f t="shared" si="9"/>
      </c>
      <c r="J43" s="2">
        <f t="shared" si="9"/>
      </c>
      <c r="K43" s="2">
        <f t="shared" si="9"/>
      </c>
      <c r="L43" s="2">
        <f t="shared" si="9"/>
      </c>
      <c r="M43" s="2">
        <f t="shared" si="9"/>
      </c>
      <c r="N43" s="2">
        <f t="shared" si="9"/>
      </c>
      <c r="O43" s="2">
        <f t="shared" si="9"/>
      </c>
      <c r="P43" s="2">
        <f t="shared" si="9"/>
      </c>
      <c r="Q43" s="2">
        <f t="shared" si="9"/>
      </c>
      <c r="R43" s="2">
        <f t="shared" si="9"/>
      </c>
      <c r="S43" s="2">
        <f t="shared" si="9"/>
      </c>
      <c r="T43" s="2">
        <f t="shared" si="9"/>
      </c>
      <c r="U43" s="2">
        <f t="shared" si="9"/>
      </c>
      <c r="V43" s="2">
        <f t="shared" si="9"/>
      </c>
      <c r="W43" s="2">
        <f t="shared" si="9"/>
      </c>
      <c r="X43" s="2">
        <f t="shared" si="9"/>
      </c>
      <c r="Y43" s="2">
        <f t="shared" si="9"/>
      </c>
      <c r="Z43" s="2">
        <f t="shared" si="9"/>
      </c>
      <c r="AA43" s="2">
        <f t="shared" si="9"/>
      </c>
      <c r="AB43" s="2">
        <f t="shared" si="9"/>
      </c>
      <c r="AC43" s="2">
        <f t="shared" si="9"/>
      </c>
      <c r="AD43" s="2">
        <f t="shared" si="9"/>
      </c>
      <c r="AE43" s="1"/>
    </row>
  </sheetData>
  <mergeCells count="11">
    <mergeCell ref="E26:E27"/>
    <mergeCell ref="E28:E29"/>
    <mergeCell ref="E30:E31"/>
    <mergeCell ref="F18:AD18"/>
    <mergeCell ref="E20:E21"/>
    <mergeCell ref="E22:E23"/>
    <mergeCell ref="E24:E25"/>
    <mergeCell ref="A1:AF1"/>
    <mergeCell ref="F3:X3"/>
    <mergeCell ref="D5:D9"/>
    <mergeCell ref="D11:D15"/>
  </mergeCells>
  <conditionalFormatting sqref="Z16">
    <cfRule type="expression" priority="1" dxfId="0" stopIfTrue="1">
      <formula>Z16&gt;B19</formula>
    </cfRule>
  </conditionalFormatting>
  <conditionalFormatting sqref="F20:AD31">
    <cfRule type="cellIs" priority="2" dxfId="1" operator="equal" stopIfTrue="1">
      <formula>"W"</formula>
    </cfRule>
  </conditionalFormatting>
  <printOptions horizontalCentered="1" verticalCentered="1"/>
  <pageMargins left="0" right="0" top="0" bottom="0" header="0" footer="0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3"/>
  <sheetViews>
    <sheetView workbookViewId="0" topLeftCell="A1">
      <selection activeCell="B5" sqref="B5"/>
    </sheetView>
  </sheetViews>
  <sheetFormatPr defaultColWidth="9.140625" defaultRowHeight="12.75"/>
  <cols>
    <col min="1" max="1" width="14.28125" style="0" bestFit="1" customWidth="1"/>
    <col min="2" max="2" width="5.28125" style="0" customWidth="1"/>
    <col min="3" max="3" width="8.57421875" style="0" customWidth="1"/>
    <col min="4" max="4" width="2.8515625" style="0" customWidth="1"/>
    <col min="5" max="5" width="6.00390625" style="1" customWidth="1"/>
    <col min="6" max="30" width="3.57421875" style="1" customWidth="1"/>
    <col min="31" max="31" width="6.28125" style="0" customWidth="1"/>
    <col min="32" max="32" width="3.7109375" style="0" customWidth="1"/>
  </cols>
  <sheetData>
    <row r="1" spans="1:32" s="12" customFormat="1" ht="59.25">
      <c r="A1" s="51" t="s">
        <v>60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3"/>
    </row>
    <row r="2" ht="12.75">
      <c r="AE2">
        <f>IF(COUNTA(F2:AD2)&gt;0,COUNTA(F2:AD2),"")</f>
      </c>
    </row>
    <row r="3" spans="6:31" ht="12.75">
      <c r="F3" s="54" t="s">
        <v>39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6"/>
      <c r="Y3" s="4"/>
      <c r="AE3" s="5" t="s">
        <v>15</v>
      </c>
    </row>
    <row r="4" spans="1:31" ht="12.75">
      <c r="A4" t="s">
        <v>1</v>
      </c>
      <c r="B4" s="21">
        <v>4</v>
      </c>
      <c r="C4" t="str">
        <f>IF(ISNA(VLOOKUP(B4,Tables!B4:C8,2,FALSE)),"",VLOOKUP(B4,Tables!B4:C8,2,FALSE))</f>
        <v>Frigate</v>
      </c>
      <c r="G4" s="6"/>
      <c r="H4" s="17" t="s">
        <v>41</v>
      </c>
      <c r="I4" s="6"/>
      <c r="J4" s="6"/>
      <c r="K4" s="6"/>
      <c r="L4" s="6"/>
      <c r="M4" s="6"/>
      <c r="N4" s="6"/>
      <c r="O4" s="6" t="s">
        <v>54</v>
      </c>
      <c r="P4" s="6"/>
      <c r="Q4" s="6"/>
      <c r="R4" s="6"/>
      <c r="S4" s="6"/>
      <c r="X4" s="5" t="s">
        <v>42</v>
      </c>
      <c r="Z4" s="2">
        <f>IF(AA4="","",COUNTIF($F$5:$X$15,AA4))</f>
        <v>8</v>
      </c>
      <c r="AA4" s="23" t="str">
        <f>IF(Tables!B15="","",Tables!B15)</f>
        <v>C</v>
      </c>
      <c r="AB4" s="18" t="str">
        <f>IF(AA4="","",VLOOKUP(AA4,Tables!$B$15:$D$22,2,FALSE))</f>
        <v>Cannon</v>
      </c>
      <c r="AC4" s="19"/>
      <c r="AD4" s="20"/>
      <c r="AE4" s="10">
        <f>Z4*IF(ISNA(VLOOKUP(MID(AA4,1,1),Tables!$B$15:$D$22,3,FALSE)),0,VLOOKUP(MID(AA4,1,1),Tables!$B$15:$D$22,3,FALSE))</f>
        <v>120</v>
      </c>
    </row>
    <row r="5" spans="2:31" ht="12.75" customHeight="1">
      <c r="B5" s="14"/>
      <c r="D5" s="60" t="s">
        <v>52</v>
      </c>
      <c r="E5" s="59" t="s">
        <v>43</v>
      </c>
      <c r="F5" s="22"/>
      <c r="G5" s="22"/>
      <c r="H5" s="21"/>
      <c r="I5" s="21"/>
      <c r="J5" s="21"/>
      <c r="K5" s="22"/>
      <c r="L5" s="21"/>
      <c r="M5" s="21" t="s">
        <v>18</v>
      </c>
      <c r="N5" s="21"/>
      <c r="O5" s="21"/>
      <c r="P5" s="21"/>
      <c r="Q5" s="21"/>
      <c r="R5" s="21"/>
      <c r="S5" s="22"/>
      <c r="T5" s="21"/>
      <c r="U5" s="21"/>
      <c r="V5" s="21"/>
      <c r="W5" s="21"/>
      <c r="X5" s="21"/>
      <c r="Z5" s="2">
        <f aca="true" t="shared" si="0" ref="Z5:Z15">IF(AA5="","",COUNTIF($F$5:$X$15,AA5))</f>
        <v>1</v>
      </c>
      <c r="AA5" s="23" t="str">
        <f>IF(Tables!B16="","",Tables!B16)</f>
        <v>M</v>
      </c>
      <c r="AB5" s="18" t="str">
        <f>IF(AA5="","",VLOOKUP(AA5,Tables!$B$15:$D$22,2,FALSE))</f>
        <v>Mortar</v>
      </c>
      <c r="AC5" s="19"/>
      <c r="AD5" s="20"/>
      <c r="AE5" s="10">
        <f>Z5*IF(ISNA(VLOOKUP(MID(AA5,1,1),Tables!$B$15:$D$22,3,FALSE)),0,VLOOKUP(MID(AA5,1,1),Tables!$B$15:$D$22,3,FALSE))</f>
        <v>15</v>
      </c>
    </row>
    <row r="6" spans="2:31" ht="12.75">
      <c r="B6" s="14"/>
      <c r="D6" s="60"/>
      <c r="F6" s="22"/>
      <c r="G6" s="21"/>
      <c r="H6" s="21"/>
      <c r="I6" s="21"/>
      <c r="J6" s="21"/>
      <c r="K6" s="22"/>
      <c r="L6" s="21"/>
      <c r="M6" s="21"/>
      <c r="N6" s="21"/>
      <c r="O6" s="21"/>
      <c r="P6" s="21"/>
      <c r="Q6" s="21"/>
      <c r="R6" s="21"/>
      <c r="S6" s="22"/>
      <c r="T6" s="21"/>
      <c r="U6" s="21"/>
      <c r="V6" s="21"/>
      <c r="W6" s="21"/>
      <c r="X6" s="21"/>
      <c r="Z6" s="2">
        <f t="shared" si="0"/>
        <v>1</v>
      </c>
      <c r="AA6" s="23" t="str">
        <f>IF(Tables!B17="","",Tables!B17)</f>
        <v>R</v>
      </c>
      <c r="AB6" s="18" t="str">
        <f>IF(AA6="","",VLOOKUP(AA6,Tables!$B$15:$D$22,2,FALSE))</f>
        <v>Rockets</v>
      </c>
      <c r="AC6" s="19"/>
      <c r="AD6" s="20"/>
      <c r="AE6" s="10">
        <f>Z6*IF(ISNA(VLOOKUP(MID(AA6,1,1),Tables!$B$15:$D$22,3,FALSE)),0,VLOOKUP(MID(AA6,1,1),Tables!$B$15:$D$22,3,FALSE))</f>
        <v>15</v>
      </c>
    </row>
    <row r="7" spans="1:31" ht="12.75">
      <c r="A7" t="s">
        <v>0</v>
      </c>
      <c r="B7" s="21">
        <v>12</v>
      </c>
      <c r="D7" s="60"/>
      <c r="F7" s="21"/>
      <c r="G7" s="21"/>
      <c r="H7" s="21"/>
      <c r="I7" s="21" t="s">
        <v>26</v>
      </c>
      <c r="J7" s="21"/>
      <c r="K7" s="22"/>
      <c r="L7" s="21"/>
      <c r="M7" s="21"/>
      <c r="N7" s="21"/>
      <c r="O7" s="21"/>
      <c r="P7" s="21"/>
      <c r="Q7" s="21"/>
      <c r="R7" s="21"/>
      <c r="S7" s="22"/>
      <c r="T7" s="21"/>
      <c r="U7" s="21"/>
      <c r="V7" s="21" t="s">
        <v>19</v>
      </c>
      <c r="W7" s="21"/>
      <c r="X7" s="21"/>
      <c r="Z7" s="2">
        <f t="shared" si="0"/>
        <v>0</v>
      </c>
      <c r="AA7" s="23" t="str">
        <f>IF(Tables!B18="","",Tables!B18)</f>
        <v>V</v>
      </c>
      <c r="AB7" s="18" t="str">
        <f>IF(AA7="","",VLOOKUP(AA7,Tables!$B$15:$D$22,2,FALSE))</f>
        <v>Volley Gun</v>
      </c>
      <c r="AC7" s="19"/>
      <c r="AD7" s="20"/>
      <c r="AE7" s="10">
        <f>Z7*IF(ISNA(VLOOKUP(MID(AA7,1,1),Tables!$B$15:$D$22,3,FALSE)),0,VLOOKUP(MID(AA7,1,1),Tables!$B$15:$D$22,3,FALSE))</f>
        <v>0</v>
      </c>
    </row>
    <row r="8" spans="2:31" ht="12.75">
      <c r="B8" s="22"/>
      <c r="D8" s="60"/>
      <c r="F8" s="22"/>
      <c r="G8" s="21"/>
      <c r="H8" s="21"/>
      <c r="I8" s="21"/>
      <c r="J8" s="21"/>
      <c r="K8" s="22"/>
      <c r="L8" s="21"/>
      <c r="M8" s="21"/>
      <c r="N8" s="21"/>
      <c r="O8" s="21"/>
      <c r="P8" s="21"/>
      <c r="Q8" s="21"/>
      <c r="R8" s="21"/>
      <c r="S8" s="22"/>
      <c r="T8" s="21"/>
      <c r="U8" s="21"/>
      <c r="V8" s="21"/>
      <c r="W8" s="21"/>
      <c r="X8" s="21"/>
      <c r="Z8" s="2">
        <f t="shared" si="0"/>
        <v>0</v>
      </c>
      <c r="AA8" s="23" t="str">
        <f>IF(Tables!B19="","",Tables!B19)</f>
        <v>T</v>
      </c>
      <c r="AB8" s="18" t="str">
        <f>IF(AA8="","",VLOOKUP(AA8,Tables!$B$15:$D$22,2,FALSE))</f>
        <v>Torpedoes</v>
      </c>
      <c r="AC8" s="19"/>
      <c r="AD8" s="20"/>
      <c r="AE8" s="10">
        <f>Z8*IF(ISNA(VLOOKUP(MID(AA8,1,1),Tables!$B$15:$D$22,3,FALSE)),0,VLOOKUP(MID(AA8,1,1),Tables!$B$15:$D$22,3,FALSE))</f>
        <v>0</v>
      </c>
    </row>
    <row r="9" spans="1:31" ht="12.75">
      <c r="A9" t="s">
        <v>12</v>
      </c>
      <c r="B9" s="7">
        <f>SUM(B7)+VLOOKUP(B4,Tables!B4:D8,3,FALSE)</f>
        <v>22</v>
      </c>
      <c r="D9" s="60"/>
      <c r="E9" s="59" t="s">
        <v>44</v>
      </c>
      <c r="F9" s="22"/>
      <c r="G9" s="22"/>
      <c r="H9" s="21"/>
      <c r="I9" s="21"/>
      <c r="J9" s="21"/>
      <c r="K9" s="22"/>
      <c r="L9" s="21"/>
      <c r="M9" s="21" t="s">
        <v>18</v>
      </c>
      <c r="N9" s="21"/>
      <c r="O9" s="21"/>
      <c r="P9" s="21"/>
      <c r="Q9" s="21"/>
      <c r="R9" s="21"/>
      <c r="S9" s="22"/>
      <c r="T9" s="21"/>
      <c r="U9" s="21"/>
      <c r="V9" s="21"/>
      <c r="W9" s="21"/>
      <c r="X9" s="21"/>
      <c r="Z9" s="2">
        <f t="shared" si="0"/>
        <v>0</v>
      </c>
      <c r="AA9" s="23" t="str">
        <f>IF(Tables!B20="","",Tables!B20)</f>
        <v>A</v>
      </c>
      <c r="AB9" s="18" t="str">
        <f>IF(AA9="","",VLOOKUP(AA9,Tables!$B$15:$D$22,2,FALSE))</f>
        <v>cAtapult</v>
      </c>
      <c r="AC9" s="19"/>
      <c r="AD9" s="20"/>
      <c r="AE9" s="10">
        <f>Z9*IF(ISNA(VLOOKUP(MID(AA9,1,1),Tables!$B$15:$D$22,3,FALSE)),0,VLOOKUP(MID(AA9,1,1),Tables!$B$15:$D$22,3,FALSE))</f>
        <v>0</v>
      </c>
    </row>
    <row r="10" spans="2:31" ht="12.75">
      <c r="B10" s="7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14"/>
      <c r="U10" s="14"/>
      <c r="V10" s="14"/>
      <c r="W10" s="14"/>
      <c r="X10" s="14"/>
      <c r="Z10" s="2">
        <f t="shared" si="0"/>
      </c>
      <c r="AA10" s="23">
        <f>IF(Tables!B21="","",Tables!B21)</f>
      </c>
      <c r="AB10" s="18">
        <f>IF(AA10="","",VLOOKUP(AA10,Tables!$B$15:$D$22,2,FALSE))</f>
      </c>
      <c r="AC10" s="19"/>
      <c r="AD10" s="20"/>
      <c r="AE10" s="10"/>
    </row>
    <row r="11" spans="1:31" ht="12.75" customHeight="1">
      <c r="A11" t="s">
        <v>14</v>
      </c>
      <c r="B11" s="7" t="str">
        <f>IF(B9&lt;B7,INT(B9/2)&amp;"""",INT(B7/2)&amp;"""")</f>
        <v>6"</v>
      </c>
      <c r="D11" s="60" t="s">
        <v>40</v>
      </c>
      <c r="E11" s="59" t="s">
        <v>43</v>
      </c>
      <c r="F11" s="22"/>
      <c r="G11" s="22"/>
      <c r="H11" s="21"/>
      <c r="I11" s="21"/>
      <c r="J11" s="21"/>
      <c r="K11" s="21"/>
      <c r="L11" s="21" t="s">
        <v>18</v>
      </c>
      <c r="M11" s="21"/>
      <c r="N11" s="21"/>
      <c r="O11" s="21"/>
      <c r="P11" s="21" t="s">
        <v>18</v>
      </c>
      <c r="Q11" s="21"/>
      <c r="R11" s="21"/>
      <c r="S11" s="21"/>
      <c r="T11" s="21" t="s">
        <v>18</v>
      </c>
      <c r="U11" s="21"/>
      <c r="V11" s="21"/>
      <c r="W11" s="21"/>
      <c r="X11" s="21"/>
      <c r="Z11" s="2">
        <f t="shared" si="0"/>
      </c>
      <c r="AA11" s="23">
        <f>IF(Tables!B22="","",Tables!B22)</f>
      </c>
      <c r="AB11" s="18">
        <f>IF(AA11="","",VLOOKUP(AA11,Tables!$B$15:$D$22,2,FALSE))</f>
      </c>
      <c r="AC11" s="19"/>
      <c r="AD11" s="20"/>
      <c r="AE11" s="10"/>
    </row>
    <row r="12" spans="2:31" ht="12.75">
      <c r="B12" s="7"/>
      <c r="D12" s="60"/>
      <c r="F12" s="22"/>
      <c r="G12" s="21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1"/>
      <c r="Z12" s="2">
        <f t="shared" si="0"/>
      </c>
      <c r="AA12" s="23">
        <f>IF(Tables!B23="","",Tables!B23)</f>
      </c>
      <c r="AB12" s="18">
        <f>IF(AA12="","",VLOOKUP(AA12,Tables!$B$15:$D$22,2,FALSE))</f>
      </c>
      <c r="AC12" s="19"/>
      <c r="AD12" s="20"/>
      <c r="AE12" s="10"/>
    </row>
    <row r="13" spans="1:31" ht="12.75">
      <c r="A13" t="s">
        <v>2</v>
      </c>
      <c r="B13" s="7">
        <f>SUM(B4*B7)</f>
        <v>48</v>
      </c>
      <c r="D13" s="60"/>
      <c r="F13" s="21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1"/>
      <c r="Z13" s="2">
        <f t="shared" si="0"/>
      </c>
      <c r="AA13" s="23">
        <f>IF(Tables!B24="","",Tables!B24)</f>
      </c>
      <c r="AB13" s="18">
        <f>IF(AA13="","",VLOOKUP(AA13,Tables!$B$15:$D$22,2,FALSE))</f>
      </c>
      <c r="AC13" s="19"/>
      <c r="AD13" s="20"/>
      <c r="AE13" s="10"/>
    </row>
    <row r="14" spans="2:31" ht="12.75">
      <c r="B14" s="1"/>
      <c r="D14" s="60"/>
      <c r="F14" s="22"/>
      <c r="G14" s="21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14"/>
      <c r="U14" s="14"/>
      <c r="V14" s="14"/>
      <c r="W14" s="14"/>
      <c r="X14" s="21"/>
      <c r="Z14" s="2">
        <f t="shared" si="0"/>
      </c>
      <c r="AA14" s="23">
        <f>IF(Tables!B25="","",Tables!B25)</f>
      </c>
      <c r="AB14" s="18">
        <f>IF(AA14="","",VLOOKUP(AA14,Tables!$B$15:$D$22,2,FALSE))</f>
      </c>
      <c r="AC14" s="19"/>
      <c r="AD14" s="20"/>
      <c r="AE14" s="10"/>
    </row>
    <row r="15" spans="1:31" ht="12.75">
      <c r="A15" t="s">
        <v>3</v>
      </c>
      <c r="B15" s="21">
        <v>5</v>
      </c>
      <c r="D15" s="60"/>
      <c r="E15" s="59" t="s">
        <v>44</v>
      </c>
      <c r="F15" s="22"/>
      <c r="G15" s="22"/>
      <c r="H15" s="21"/>
      <c r="I15" s="21"/>
      <c r="J15" s="21"/>
      <c r="K15" s="21"/>
      <c r="L15" s="21" t="s">
        <v>18</v>
      </c>
      <c r="M15" s="21"/>
      <c r="N15" s="21"/>
      <c r="O15" s="21"/>
      <c r="P15" s="21" t="s">
        <v>18</v>
      </c>
      <c r="Q15" s="21"/>
      <c r="R15" s="21"/>
      <c r="S15" s="21"/>
      <c r="T15" s="21" t="s">
        <v>18</v>
      </c>
      <c r="U15" s="21"/>
      <c r="V15" s="21"/>
      <c r="W15" s="21"/>
      <c r="X15" s="21"/>
      <c r="Z15" s="2">
        <f t="shared" si="0"/>
      </c>
      <c r="AA15" s="23">
        <f>IF(Tables!B26="","",Tables!B26)</f>
      </c>
      <c r="AB15" s="18">
        <f>IF(AA15="","",VLOOKUP(AA15,Tables!$B$15:$D$22,2,FALSE))</f>
      </c>
      <c r="AC15" s="19"/>
      <c r="AD15" s="20"/>
      <c r="AE15" s="10"/>
    </row>
    <row r="16" spans="2:32" ht="12.75">
      <c r="B16" s="1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Z16" s="1">
        <f>SUM(Z4:Z15)</f>
        <v>10</v>
      </c>
      <c r="AA16" t="s">
        <v>16</v>
      </c>
      <c r="AE16">
        <f>SUM(AE4:AE10)</f>
        <v>150</v>
      </c>
      <c r="AF16" t="s">
        <v>53</v>
      </c>
    </row>
    <row r="17" spans="1:28" ht="12.75">
      <c r="A17" t="s">
        <v>4</v>
      </c>
      <c r="B17" s="21">
        <v>6</v>
      </c>
      <c r="AB17"/>
    </row>
    <row r="18" spans="6:30" ht="12.75">
      <c r="F18" s="54" t="s">
        <v>47</v>
      </c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6"/>
    </row>
    <row r="19" spans="1:5" ht="12.75">
      <c r="A19" s="46" t="s">
        <v>33</v>
      </c>
      <c r="B19" s="47">
        <f>INT((B13/Tables!B12)+0.5)</f>
        <v>12</v>
      </c>
      <c r="C19" s="46" t="s">
        <v>16</v>
      </c>
      <c r="E19" s="1" t="s">
        <v>1</v>
      </c>
    </row>
    <row r="20" spans="1:30" ht="12.75">
      <c r="A20" s="46"/>
      <c r="B20" s="47"/>
      <c r="C20" s="46"/>
      <c r="E20" s="57">
        <f>IF(E22="","",IF(E22=$B$4,"",E22+1))</f>
      </c>
      <c r="F20" s="36">
        <f>IF(F21="","",IF(COUNTIF($F$28:$AD$30,"W")&lt;$Z$16,IF((F21/$AB$33)=INT(F21/$AB$33),"W",""),""))</f>
      </c>
      <c r="G20" s="36">
        <f>IF(G21="","",IF((COUNTIF($F20:F$26,"W")+COUNTIF($F$28:$AD$30,"W"))&lt;$Z$16,IF((G21/$AB$33)=INT(G21/$AB$33),"W",""),""))</f>
      </c>
      <c r="H20" s="36">
        <f>IF(H21="","",IF((COUNTIF($F20:G$26,"W")+COUNTIF($F$28:$AD$30,"W"))&lt;$Z$16,IF((H21/$AB$33)=INT(H21/$AB$33),"W",""),""))</f>
      </c>
      <c r="I20" s="36">
        <f>IF(I21="","",IF((COUNTIF($F20:H$26,"W")+COUNTIF($F$28:$AD$30,"W"))&lt;$Z$16,IF((I21/$AB$33)=INT(I21/$AB$33),"W",""),""))</f>
      </c>
      <c r="J20" s="36">
        <f>IF(J21="","",IF((COUNTIF($F20:I$26,"W")+COUNTIF($F$28:$AD$30,"W"))&lt;$Z$16,IF((J21/$AB$33)=INT(J21/$AB$33),"W",""),""))</f>
      </c>
      <c r="K20" s="36">
        <f>IF(K21="","",IF((COUNTIF($F20:J$26,"W")+COUNTIF($F$28:$AD$30,"W"))&lt;$Z$16,IF((K21/$AB$33)=INT(K21/$AB$33),"W",""),""))</f>
      </c>
      <c r="L20" s="36">
        <f>IF(L21="","",IF((COUNTIF($F20:K$26,"W")+COUNTIF($F$28:$AD$30,"W"))&lt;$Z$16,IF((L21/$AB$33)=INT(L21/$AB$33),"W",""),""))</f>
      </c>
      <c r="M20" s="36">
        <f>IF(M21="","",IF((COUNTIF($F20:L$26,"W")+COUNTIF($F$28:$AD$30,"W"))&lt;$Z$16,IF((M21/$AB$33)=INT(M21/$AB$33),"W",""),""))</f>
      </c>
      <c r="N20" s="36">
        <f>IF(N21="","",IF((COUNTIF($F20:M$26,"W")+COUNTIF($F$28:$AD$30,"W"))&lt;$Z$16,IF((N21/$AB$33)=INT(N21/$AB$33),"W",""),""))</f>
      </c>
      <c r="O20" s="36">
        <f>IF(O21="","",IF((COUNTIF($F20:N$26,"W")+COUNTIF($F$28:$AD$30,"W"))&lt;$Z$16,IF((O21/$AB$33)=INT(O21/$AB$33),"W",""),""))</f>
      </c>
      <c r="P20" s="36">
        <f>IF(P21="","",IF((COUNTIF($F20:O$26,"W")+COUNTIF($F$28:$AD$30,"W"))&lt;$Z$16,IF((P21/$AB$33)=INT(P21/$AB$33),"W",""),""))</f>
      </c>
      <c r="Q20" s="36">
        <f>IF(Q21="","",IF((COUNTIF($F20:P$26,"W")+COUNTIF($F$28:$AD$30,"W"))&lt;$Z$16,IF((Q21/$AB$33)=INT(Q21/$AB$33),"W",""),""))</f>
      </c>
      <c r="R20" s="36">
        <f>IF(R21="","",IF((COUNTIF($F20:Q$26,"W")+COUNTIF($F$28:$AD$30,"W"))&lt;$Z$16,IF((R21/$AB$33)=INT(R21/$AB$33),"W",""),""))</f>
      </c>
      <c r="S20" s="36">
        <f>IF(S21="","",IF((COUNTIF($F20:R$26,"W")+COUNTIF($F$28:$AD$30,"W"))&lt;$Z$16,IF((S21/$AB$33)=INT(S21/$AB$33),"W",""),""))</f>
      </c>
      <c r="T20" s="36">
        <f>IF(T21="","",IF((COUNTIF($F20:S$26,"W")+COUNTIF($F$28:$AD$30,"W"))&lt;$Z$16,IF((T21/$AB$33)=INT(T21/$AB$33),"W",""),""))</f>
      </c>
      <c r="U20" s="36">
        <f>IF(U21="","",IF((COUNTIF($F20:T$26,"W")+COUNTIF($F$28:$AD$30,"W"))&lt;$Z$16,IF((U21/$AB$33)=INT(U21/$AB$33),"W",""),""))</f>
      </c>
      <c r="V20" s="36">
        <f>IF(V21="","",IF((COUNTIF($F20:U$26,"W")+COUNTIF($F$28:$AD$30,"W"))&lt;$Z$16,IF((V21/$AB$33)=INT(V21/$AB$33),"W",""),""))</f>
      </c>
      <c r="W20" s="36">
        <f>IF(W21="","",IF((COUNTIF($F20:V$26,"W")+COUNTIF($F$28:$AD$30,"W"))&lt;$Z$16,IF((W21/$AB$33)=INT(W21/$AB$33),"W",""),""))</f>
      </c>
      <c r="X20" s="36">
        <f>IF(X21="","",IF((COUNTIF($F20:W$26,"W")+COUNTIF($F$28:$AD$30,"W"))&lt;$Z$16,IF((X21/$AB$33)=INT(X21/$AB$33),"W",""),""))</f>
      </c>
      <c r="Y20" s="36">
        <f>IF(Y21="","",IF((COUNTIF($F20:X$26,"W")+COUNTIF($F$28:$AD$30,"W"))&lt;$Z$16,IF((Y21/$AB$33)=INT(Y21/$AB$33),"W",""),""))</f>
      </c>
      <c r="Z20" s="36">
        <f>IF(Z21="","",IF((COUNTIF($F20:Y$26,"W")+COUNTIF($F$28:$AD$30,"W"))&lt;$Z$16,IF((Z21/$AB$33)=INT(Z21/$AB$33),"W",""),""))</f>
      </c>
      <c r="AA20" s="36">
        <f>IF(AA21="","",IF((COUNTIF($F20:Z$26,"W")+COUNTIF($F$28:$AD$30,"W"))&lt;$Z$16,IF((AA21/$AB$33)=INT(AA21/$AB$33),"W",""),""))</f>
      </c>
      <c r="AB20" s="36">
        <f>IF(AB21="","",IF((COUNTIF($F20:AA$26,"W")+COUNTIF($F$28:$AD$30,"W"))&lt;$Z$16,IF((AB21/$AB$33)=INT(AB21/$AB$33),"W",""),""))</f>
      </c>
      <c r="AC20" s="36">
        <f>IF(AC21="","",IF((COUNTIF($F20:AB$26,"W")+COUNTIF($F$28:$AD$30,"W"))&lt;$Z$16,IF((AC21/$AB$33)=INT(AC21/$AB$33),"W",""),""))</f>
      </c>
      <c r="AD20" s="61">
        <f>IF(AD21="","",IF((COUNTIF($F20:AC$26,"W")+COUNTIF($F$28:$AD$30,"W"))&lt;$Z$16,IF((AD21/$AB$33)=INT(AD21/$AB$33),"W",""),""))</f>
      </c>
    </row>
    <row r="21" spans="1:30" ht="12.75">
      <c r="A21" s="46"/>
      <c r="B21" s="47"/>
      <c r="C21" s="46"/>
      <c r="E21" s="57"/>
      <c r="F21" s="29">
        <f>IF(MAX(F23:AD23)=0,"",IF(MAX(F23:AD23)=$B$13,"",MAX(F23:AD23)+1))</f>
      </c>
      <c r="G21" s="31">
        <f aca="true" t="shared" si="1" ref="G21:AD21">IF(F21="","",IF(G$32="","",IF(F21=$B$13,"",F21+1)))</f>
      </c>
      <c r="H21" s="30">
        <f t="shared" si="1"/>
      </c>
      <c r="I21" s="31">
        <f t="shared" si="1"/>
      </c>
      <c r="J21" s="30">
        <f t="shared" si="1"/>
      </c>
      <c r="K21" s="31">
        <f t="shared" si="1"/>
      </c>
      <c r="L21" s="30">
        <f t="shared" si="1"/>
      </c>
      <c r="M21" s="31">
        <f t="shared" si="1"/>
      </c>
      <c r="N21" s="30">
        <f t="shared" si="1"/>
      </c>
      <c r="O21" s="31">
        <f t="shared" si="1"/>
      </c>
      <c r="P21" s="30">
        <f t="shared" si="1"/>
      </c>
      <c r="Q21" s="31">
        <f t="shared" si="1"/>
      </c>
      <c r="R21" s="30">
        <f t="shared" si="1"/>
      </c>
      <c r="S21" s="31">
        <f t="shared" si="1"/>
      </c>
      <c r="T21" s="30">
        <f t="shared" si="1"/>
      </c>
      <c r="U21" s="31">
        <f t="shared" si="1"/>
      </c>
      <c r="V21" s="30">
        <f t="shared" si="1"/>
      </c>
      <c r="W21" s="31">
        <f t="shared" si="1"/>
      </c>
      <c r="X21" s="30">
        <f t="shared" si="1"/>
      </c>
      <c r="Y21" s="31">
        <f t="shared" si="1"/>
      </c>
      <c r="Z21" s="30">
        <f t="shared" si="1"/>
      </c>
      <c r="AA21" s="31">
        <f t="shared" si="1"/>
      </c>
      <c r="AB21" s="30">
        <f t="shared" si="1"/>
      </c>
      <c r="AC21" s="31">
        <f t="shared" si="1"/>
      </c>
      <c r="AD21" s="31">
        <f t="shared" si="1"/>
      </c>
    </row>
    <row r="22" spans="2:31" ht="12.75">
      <c r="B22" s="22"/>
      <c r="E22" s="57">
        <f>IF(E24="","",IF(E24=$B$4,"",E24+1))</f>
      </c>
      <c r="F22" s="36">
        <f>IF(F23="","",IF(COUNTIF($F$24:$AD$30,"W")&lt;$Z$16,IF((F23/$AB$33)=INT(F23/$AB$33),"W",""),""))</f>
      </c>
      <c r="G22" s="36">
        <f>IF(G23="","",IF((COUNTIF($F$22:F22,"W")+COUNTIF($F$24:$AD$30,"W"))&lt;$Z$16,IF((G23/$AB$33)=INT(G23/$AB$33),"W",""),""))</f>
      </c>
      <c r="H22" s="36">
        <f>IF(H23="","",IF((COUNTIF($F$22:G22,"W")+COUNTIF($F$24:$AD$30,"W"))&lt;$Z$16,IF((H23/$AB$33)=INT(H23/$AB$33),"W",""),""))</f>
      </c>
      <c r="I22" s="36">
        <f>IF(I23="","",IF((COUNTIF($F$22:H22,"W")+COUNTIF($F$24:$AD$30,"W"))&lt;$Z$16,IF((I23/$AB$33)=INT(I23/$AB$33),"W",""),""))</f>
      </c>
      <c r="J22" s="36">
        <f>IF(J23="","",IF((COUNTIF($F$22:I22,"W")+COUNTIF($F$24:$AD$30,"W"))&lt;$Z$16,IF((J23/$AB$33)=INT(J23/$AB$33),"W",""),""))</f>
      </c>
      <c r="K22" s="36">
        <f>IF(K23="","",IF((COUNTIF($F$22:J22,"W")+COUNTIF($F$24:$AD$30,"W"))&lt;$Z$16,IF((K23/$AB$33)=INT(K23/$AB$33),"W",""),""))</f>
      </c>
      <c r="L22" s="36">
        <f>IF(L23="","",IF((COUNTIF($F$22:K22,"W")+COUNTIF($F$24:$AD$30,"W"))&lt;$Z$16,IF((L23/$AB$33)=INT(L23/$AB$33),"W",""),""))</f>
      </c>
      <c r="M22" s="36">
        <f>IF(M23="","",IF((COUNTIF($F$22:L22,"W")+COUNTIF($F$24:$AD$30,"W"))&lt;$Z$16,IF((M23/$AB$33)=INT(M23/$AB$33),"W",""),""))</f>
      </c>
      <c r="N22" s="36">
        <f>IF(N23="","",IF((COUNTIF($F$22:M22,"W")+COUNTIF($F$24:$AD$30,"W"))&lt;$Z$16,IF((N23/$AB$33)=INT(N23/$AB$33),"W",""),""))</f>
      </c>
      <c r="O22" s="36">
        <f>IF(O23="","",IF((COUNTIF($F$22:N22,"W")+COUNTIF($F$24:$AD$30,"W"))&lt;$Z$16,IF((O23/$AB$33)=INT(O23/$AB$33),"W",""),""))</f>
      </c>
      <c r="P22" s="36">
        <f>IF(P23="","",IF((COUNTIF($F$22:O22,"W")+COUNTIF($F$24:$AD$30,"W"))&lt;$Z$16,IF((P23/$AB$33)=INT(P23/$AB$33),"W",""),""))</f>
      </c>
      <c r="Q22" s="36">
        <f>IF(Q23="","",IF((COUNTIF($F$22:P22,"W")+COUNTIF($F$24:$AD$30,"W"))&lt;$Z$16,IF((Q23/$AB$33)=INT(Q23/$AB$33),"W",""),""))</f>
      </c>
      <c r="R22" s="36">
        <f>IF(R23="","",IF((COUNTIF($F$22:Q22,"W")+COUNTIF($F$24:$AD$30,"W"))&lt;$Z$16,IF((R23/$AB$33)=INT(R23/$AB$33),"W",""),""))</f>
      </c>
      <c r="S22" s="36">
        <f>IF(S23="","",IF((COUNTIF($F$22:R22,"W")+COUNTIF($F$24:$AD$30,"W"))&lt;$Z$16,IF((S23/$AB$33)=INT(S23/$AB$33),"W",""),""))</f>
      </c>
      <c r="T22" s="36">
        <f>IF(T23="","",IF((COUNTIF($F$22:S22,"W")+COUNTIF($F$24:$AD$30,"W"))&lt;$Z$16,IF((T23/$AB$33)=INT(T23/$AB$33),"W",""),""))</f>
      </c>
      <c r="U22" s="36">
        <f>IF(U23="","",IF((COUNTIF($F$22:T22,"W")+COUNTIF($F$24:$AD$30,"W"))&lt;$Z$16,IF((U23/$AB$33)=INT(U23/$AB$33),"W",""),""))</f>
      </c>
      <c r="V22" s="36">
        <f>IF(V23="","",IF((COUNTIF($F$22:U22,"W")+COUNTIF($F$24:$AD$30,"W"))&lt;$Z$16,IF((V23/$AB$33)=INT(V23/$AB$33),"W",""),""))</f>
      </c>
      <c r="W22" s="36">
        <f>IF(W23="","",IF((COUNTIF($F$22:V22,"W")+COUNTIF($F$24:$AD$30,"W"))&lt;$Z$16,IF((W23/$AB$33)=INT(W23/$AB$33),"W",""),""))</f>
      </c>
      <c r="X22" s="36">
        <f>IF(X23="","",IF((COUNTIF($F$22:W22,"W")+COUNTIF($F$24:$AD$30,"W"))&lt;$Z$16,IF((X23/$AB$33)=INT(X23/$AB$33),"W",""),""))</f>
      </c>
      <c r="Y22" s="36">
        <f>IF(Y23="","",IF((COUNTIF($F$22:X22,"W")+COUNTIF($F$24:$AD$30,"W"))&lt;$Z$16,IF((Y23/$AB$33)=INT(Y23/$AB$33),"W",""),""))</f>
      </c>
      <c r="Z22" s="36">
        <f>IF(Z23="","",IF((COUNTIF($F$22:Y22,"W")+COUNTIF($F$24:$AD$30,"W"))&lt;$Z$16,IF((Z23/$AB$33)=INT(Z23/$AB$33),"W",""),""))</f>
      </c>
      <c r="AA22" s="36">
        <f>IF(AA23="","",IF((COUNTIF($F$22:Z22,"W")+COUNTIF($F$24:$AD$30,"W"))&lt;$Z$16,IF((AA23/$AB$33)=INT(AA23/$AB$33),"W",""),""))</f>
      </c>
      <c r="AB22" s="36">
        <f>IF(AB23="","",IF((COUNTIF($F$22:AA22,"W")+COUNTIF($F$24:$AD$30,"W"))&lt;$Z$16,IF((AB23/$AB$33)=INT(AB23/$AB$33),"W",""),""))</f>
      </c>
      <c r="AC22" s="36">
        <f>IF(AC23="","",IF((COUNTIF($F$22:AB22,"W")+COUNTIF($F$24:$AD$30,"W"))&lt;$Z$16,IF((AC23/$AB$33)=INT(AC23/$AB$33),"W",""),""))</f>
      </c>
      <c r="AD22" s="36">
        <f>IF(AD23="","",IF((COUNTIF($F$22:AC22,"W")+COUNTIF($F$24:$AD$30,"W"))&lt;$Z$16,IF((AD23/$AB$33)=INT(AD23/$AB$33),"W",""),""))</f>
      </c>
      <c r="AE22" s="37"/>
    </row>
    <row r="23" spans="2:30" ht="12.75">
      <c r="B23" s="1"/>
      <c r="E23" s="57"/>
      <c r="F23" s="29">
        <f>IF(MAX(F25:AD25)=0,"",IF(MAX(F25:AD25)=$B$13,"",MAX(F25:AD25)+1))</f>
      </c>
      <c r="G23" s="31">
        <f aca="true" t="shared" si="2" ref="G23:AD23">IF(F23="","",IF(G$32="","",IF(F23=$B$13,"",F23+1)))</f>
      </c>
      <c r="H23" s="30">
        <f t="shared" si="2"/>
      </c>
      <c r="I23" s="31">
        <f t="shared" si="2"/>
      </c>
      <c r="J23" s="30">
        <f t="shared" si="2"/>
      </c>
      <c r="K23" s="31">
        <f t="shared" si="2"/>
      </c>
      <c r="L23" s="30">
        <f t="shared" si="2"/>
      </c>
      <c r="M23" s="31">
        <f t="shared" si="2"/>
      </c>
      <c r="N23" s="30">
        <f t="shared" si="2"/>
      </c>
      <c r="O23" s="31">
        <f t="shared" si="2"/>
      </c>
      <c r="P23" s="30">
        <f t="shared" si="2"/>
      </c>
      <c r="Q23" s="31">
        <f t="shared" si="2"/>
      </c>
      <c r="R23" s="30">
        <f t="shared" si="2"/>
      </c>
      <c r="S23" s="31">
        <f t="shared" si="2"/>
      </c>
      <c r="T23" s="30">
        <f t="shared" si="2"/>
      </c>
      <c r="U23" s="31">
        <f t="shared" si="2"/>
      </c>
      <c r="V23" s="30">
        <f t="shared" si="2"/>
      </c>
      <c r="W23" s="31">
        <f t="shared" si="2"/>
      </c>
      <c r="X23" s="30">
        <f t="shared" si="2"/>
      </c>
      <c r="Y23" s="31">
        <f t="shared" si="2"/>
      </c>
      <c r="Z23" s="30">
        <f t="shared" si="2"/>
      </c>
      <c r="AA23" s="31">
        <f t="shared" si="2"/>
      </c>
      <c r="AB23" s="30">
        <f t="shared" si="2"/>
      </c>
      <c r="AC23" s="31">
        <f t="shared" si="2"/>
      </c>
      <c r="AD23" s="31">
        <f t="shared" si="2"/>
      </c>
    </row>
    <row r="24" spans="2:31" ht="12.75">
      <c r="B24" s="1"/>
      <c r="E24" s="57">
        <f>IF(E26="","",IF(E26=$B$4,"",E26+1))</f>
        <v>4</v>
      </c>
      <c r="F24" s="28">
        <f>IF(F25="","",IF(COUNTIF($F$26:$AD$30,"W")&lt;$Z$16,IF((F25/$AB$33)=INT(F25/$AB$33),"W",""),""))</f>
      </c>
      <c r="G24" s="28">
        <f>IF(G25="","",IF((COUNTIF($F$24:F24,"W")+COUNTIF($F$26:$AD$30,"W"))&lt;$Z$16,IF((G25/$AB$33)=INT(G25/$AB$33),"W",""),""))</f>
      </c>
      <c r="H24" s="28">
        <f>IF(H25="","",IF((COUNTIF($F$24:G24,"W")+COUNTIF($F$26:$AD$30,"W"))&lt;$Z$16,IF((H25/$AB$33)=INT(H25/$AB$33),"W",""),""))</f>
      </c>
      <c r="I24" s="28" t="str">
        <f>IF(I25="","",IF((COUNTIF($F$24:H24,"W")+COUNTIF($F$26:$AD$30,"W"))&lt;$Z$16,IF((I25/$AB$33)=INT(I25/$AB$33),"W",""),""))</f>
        <v>W</v>
      </c>
      <c r="J24" s="28">
        <f>IF(J25="","",IF((COUNTIF($F$24:I24,"W")+COUNTIF($F$26:$AD$30,"W"))&lt;$Z$16,IF((J25/$AB$33)=INT(J25/$AB$33),"W",""),""))</f>
      </c>
      <c r="K24" s="28">
        <f>IF(K25="","",IF((COUNTIF($F$24:J24,"W")+COUNTIF($F$26:$AD$30,"W"))&lt;$Z$16,IF((K25/$AB$33)=INT(K25/$AB$33),"W",""),""))</f>
      </c>
      <c r="L24" s="28">
        <f>IF(L25="","",IF((COUNTIF($F$24:K24,"W")+COUNTIF($F$26:$AD$30,"W"))&lt;$Z$16,IF((L25/$AB$33)=INT(L25/$AB$33),"W",""),""))</f>
      </c>
      <c r="M24" s="28">
        <f>IF(M25="","",IF((COUNTIF($F$24:L24,"W")+COUNTIF($F$26:$AD$30,"W"))&lt;$Z$16,IF((M25/$AB$33)=INT(M25/$AB$33),"W",""),""))</f>
      </c>
      <c r="N24" s="28">
        <f>IF(N25="","",IF((COUNTIF($F$24:M24,"W")+COUNTIF($F$26:$AD$30,"W"))&lt;$Z$16,IF((N25/$AB$33)=INT(N25/$AB$33),"W",""),""))</f>
      </c>
      <c r="O24" s="28">
        <f>IF(O25="","",IF((COUNTIF($F$24:N24,"W")+COUNTIF($F$26:$AD$30,"W"))&lt;$Z$16,IF((O25/$AB$33)=INT(O25/$AB$33),"W",""),""))</f>
      </c>
      <c r="P24" s="28">
        <f>IF(P25="","",IF((COUNTIF($F$24:O24,"W")+COUNTIF($F$26:$AD$30,"W"))&lt;$Z$16,IF((P25/$AB$33)=INT(P25/$AB$33),"W",""),""))</f>
      </c>
      <c r="Q24" s="28">
        <f>IF(Q25="","",IF((COUNTIF($F$24:P24,"W")+COUNTIF($F$26:$AD$30,"W"))&lt;$Z$16,IF((Q25/$AB$33)=INT(Q25/$AB$33),"W",""),""))</f>
      </c>
      <c r="R24" s="28">
        <f>IF(R25="","",IF((COUNTIF($F$24:Q24,"W")+COUNTIF($F$26:$AD$30,"W"))&lt;$Z$16,IF((R25/$AB$33)=INT(R25/$AB$33),"W",""),""))</f>
      </c>
      <c r="S24" s="28">
        <f>IF(S25="","",IF((COUNTIF($F$24:R24,"W")+COUNTIF($F$26:$AD$30,"W"))&lt;$Z$16,IF((S25/$AB$33)=INT(S25/$AB$33),"W",""),""))</f>
      </c>
      <c r="T24" s="28">
        <f>IF(T25="","",IF((COUNTIF($F$24:S24,"W")+COUNTIF($F$26:$AD$30,"W"))&lt;$Z$16,IF((T25/$AB$33)=INT(T25/$AB$33),"W",""),""))</f>
      </c>
      <c r="U24" s="28">
        <f>IF(U25="","",IF((COUNTIF($F$24:T24,"W")+COUNTIF($F$26:$AD$30,"W"))&lt;$Z$16,IF((U25/$AB$33)=INT(U25/$AB$33),"W",""),""))</f>
      </c>
      <c r="V24" s="28">
        <f>IF(V25="","",IF((COUNTIF($F$24:U24,"W")+COUNTIF($F$26:$AD$30,"W"))&lt;$Z$16,IF((V25/$AB$33)=INT(V25/$AB$33),"W",""),""))</f>
      </c>
      <c r="W24" s="28">
        <f>IF(W25="","",IF((COUNTIF($F$24:V24,"W")+COUNTIF($F$26:$AD$30,"W"))&lt;$Z$16,IF((W25/$AB$33)=INT(W25/$AB$33),"W",""),""))</f>
      </c>
      <c r="X24" s="28">
        <f>IF(X25="","",IF((COUNTIF($F$24:W24,"W")+COUNTIF($F$26:$AD$30,"W"))&lt;$Z$16,IF((X25/$AB$33)=INT(X25/$AB$33),"W",""),""))</f>
      </c>
      <c r="Y24" s="28">
        <f>IF(Y25="","",IF((COUNTIF($F$24:X24,"W")+COUNTIF($F$26:$AD$30,"W"))&lt;$Z$16,IF((Y25/$AB$33)=INT(Y25/$AB$33),"W",""),""))</f>
      </c>
      <c r="Z24" s="28">
        <f>IF(Z25="","",IF((COUNTIF($F$24:Y24,"W")+COUNTIF($F$26:$AD$30,"W"))&lt;$Z$16,IF((Z25/$AB$33)=INT(Z25/$AB$33),"W",""),""))</f>
      </c>
      <c r="AA24" s="28">
        <f>IF(AA25="","",IF((COUNTIF($F$24:Z24,"W")+COUNTIF($F$26:$AD$30,"W"))&lt;$Z$16,IF((AA25/$AB$33)=INT(AA25/$AB$33),"W",""),""))</f>
      </c>
      <c r="AB24" s="28">
        <f>IF(AB25="","",IF((COUNTIF($F$24:AA24,"W")+COUNTIF($F$26:$AD$30,"W"))&lt;$Z$16,IF((AB25/$AB$33)=INT(AB25/$AB$33),"W",""),""))</f>
      </c>
      <c r="AC24" s="28">
        <f>IF(AC25="","",IF((COUNTIF($F$24:AB24,"W")+COUNTIF($F$26:$AD$30,"W"))&lt;$Z$16,IF((AC25/$AB$33)=INT(AC25/$AB$33),"W",""),""))</f>
      </c>
      <c r="AD24" s="28">
        <f>IF(AD25="","",IF((COUNTIF($F$24:AC24,"W")+COUNTIF($F$26:$AD$30,"W"))&lt;$Z$16,IF((AD25/$AB$33)=INT(AD25/$AB$33),"W",""),""))</f>
      </c>
      <c r="AE24" s="37"/>
    </row>
    <row r="25" spans="5:30" ht="12.75">
      <c r="E25" s="57"/>
      <c r="F25" s="29">
        <f>IF(MAX(F27:AD27)=0,"",IF(MAX(F27:AD27)=$B$13,"",MAX(F27:AD27)+1))</f>
        <v>37</v>
      </c>
      <c r="G25" s="31">
        <f aca="true" t="shared" si="3" ref="G25:AD25">IF(F25="","",IF(G$32="","",IF(F25=$B$13,"",F25+1)))</f>
        <v>38</v>
      </c>
      <c r="H25" s="30">
        <f t="shared" si="3"/>
        <v>39</v>
      </c>
      <c r="I25" s="31">
        <f t="shared" si="3"/>
        <v>40</v>
      </c>
      <c r="J25" s="30">
        <f t="shared" si="3"/>
        <v>41</v>
      </c>
      <c r="K25" s="31">
        <f t="shared" si="3"/>
        <v>42</v>
      </c>
      <c r="L25" s="30">
        <f t="shared" si="3"/>
        <v>43</v>
      </c>
      <c r="M25" s="31">
        <f t="shared" si="3"/>
        <v>44</v>
      </c>
      <c r="N25" s="30">
        <f t="shared" si="3"/>
        <v>45</v>
      </c>
      <c r="O25" s="31">
        <f t="shared" si="3"/>
        <v>46</v>
      </c>
      <c r="P25" s="30">
        <f t="shared" si="3"/>
        <v>47</v>
      </c>
      <c r="Q25" s="31">
        <f t="shared" si="3"/>
        <v>48</v>
      </c>
      <c r="R25" s="30">
        <f t="shared" si="3"/>
      </c>
      <c r="S25" s="31">
        <f t="shared" si="3"/>
      </c>
      <c r="T25" s="30">
        <f t="shared" si="3"/>
      </c>
      <c r="U25" s="31">
        <f t="shared" si="3"/>
      </c>
      <c r="V25" s="30">
        <f t="shared" si="3"/>
      </c>
      <c r="W25" s="31">
        <f t="shared" si="3"/>
      </c>
      <c r="X25" s="30">
        <f t="shared" si="3"/>
      </c>
      <c r="Y25" s="31">
        <f t="shared" si="3"/>
      </c>
      <c r="Z25" s="30">
        <f t="shared" si="3"/>
      </c>
      <c r="AA25" s="31">
        <f t="shared" si="3"/>
      </c>
      <c r="AB25" s="30">
        <f t="shared" si="3"/>
      </c>
      <c r="AC25" s="31">
        <f t="shared" si="3"/>
      </c>
      <c r="AD25" s="31">
        <f t="shared" si="3"/>
      </c>
    </row>
    <row r="26" spans="2:31" ht="12.75">
      <c r="B26" s="7"/>
      <c r="C26" s="13"/>
      <c r="E26" s="57">
        <f>IF(E28="","",IF(E28=$B$4,"",E28+1))</f>
        <v>3</v>
      </c>
      <c r="F26" s="36">
        <f>IF(F27="","",IF(COUNTIF($F$28:$AD$30,"W")&lt;$Z$16,IF((F27/$AB$33)=INT(F27/$AB$33),"W",""),""))</f>
      </c>
      <c r="G26" s="36">
        <f>IF(G27="","",IF((COUNTIF($F$26:F26,"W")+COUNTIF($F$28:$AD$30,"W"))&lt;$Z$16,IF((G27/$AB$33)=INT(G27/$AB$33),"W",""),""))</f>
      </c>
      <c r="H26" s="36">
        <f>IF(H27="","",IF((COUNTIF($F$26:G26,"W")+COUNTIF($F$28:$AD$30,"W"))&lt;$Z$16,IF((H27/$AB$33)=INT(H27/$AB$33),"W",""),""))</f>
      </c>
      <c r="I26" s="36" t="str">
        <f>IF(I27="","",IF((COUNTIF($F$26:H26,"W")+COUNTIF($F$28:$AD$30,"W"))&lt;$Z$16,IF((I27/$AB$33)=INT(I27/$AB$33),"W",""),""))</f>
        <v>W</v>
      </c>
      <c r="J26" s="36">
        <f>IF(J27="","",IF((COUNTIF($F$26:I26,"W")+COUNTIF($F$28:$AD$30,"W"))&lt;$Z$16,IF((J27/$AB$33)=INT(J27/$AB$33),"W",""),""))</f>
      </c>
      <c r="K26" s="36">
        <f>IF(K27="","",IF((COUNTIF($F$26:J26,"W")+COUNTIF($F$28:$AD$30,"W"))&lt;$Z$16,IF((K27/$AB$33)=INT(K27/$AB$33),"W",""),""))</f>
      </c>
      <c r="L26" s="36">
        <f>IF(L27="","",IF((COUNTIF($F$26:K26,"W")+COUNTIF($F$28:$AD$30,"W"))&lt;$Z$16,IF((L27/$AB$33)=INT(L27/$AB$33),"W",""),""))</f>
      </c>
      <c r="M26" s="36" t="str">
        <f>IF(M27="","",IF((COUNTIF($F$26:L26,"W")+COUNTIF($F$28:$AD$30,"W"))&lt;$Z$16,IF((M27/$AB$33)=INT(M27/$AB$33),"W",""),""))</f>
        <v>W</v>
      </c>
      <c r="N26" s="36">
        <f>IF(N27="","",IF((COUNTIF($F$26:M26,"W")+COUNTIF($F$28:$AD$30,"W"))&lt;$Z$16,IF((N27/$AB$33)=INT(N27/$AB$33),"W",""),""))</f>
      </c>
      <c r="O26" s="36">
        <f>IF(O27="","",IF((COUNTIF($F$26:N26,"W")+COUNTIF($F$28:$AD$30,"W"))&lt;$Z$16,IF((O27/$AB$33)=INT(O27/$AB$33),"W",""),""))</f>
      </c>
      <c r="P26" s="36">
        <f>IF(P27="","",IF((COUNTIF($F$26:O26,"W")+COUNTIF($F$28:$AD$30,"W"))&lt;$Z$16,IF((P27/$AB$33)=INT(P27/$AB$33),"W",""),""))</f>
      </c>
      <c r="Q26" s="36" t="str">
        <f>IF(Q27="","",IF((COUNTIF($F$26:P26,"W")+COUNTIF($F$28:$AD$30,"W"))&lt;$Z$16,IF((Q27/$AB$33)=INT(Q27/$AB$33),"W",""),""))</f>
        <v>W</v>
      </c>
      <c r="R26" s="36">
        <f>IF(R27="","",IF((COUNTIF($F$26:Q26,"W")+COUNTIF($F$28:$AD$30,"W"))&lt;$Z$16,IF((R27/$AB$33)=INT(R27/$AB$33),"W",""),""))</f>
      </c>
      <c r="S26" s="36">
        <f>IF(S27="","",IF((COUNTIF($F$26:R26,"W")+COUNTIF($F$28:$AD$30,"W"))&lt;$Z$16,IF((S27/$AB$33)=INT(S27/$AB$33),"W",""),""))</f>
      </c>
      <c r="T26" s="36">
        <f>IF(T27="","",IF((COUNTIF($F$26:S26,"W")+COUNTIF($F$28:$AD$30,"W"))&lt;$Z$16,IF((T27/$AB$33)=INT(T27/$AB$33),"W",""),""))</f>
      </c>
      <c r="U26" s="36">
        <f>IF(U27="","",IF((COUNTIF($F$26:T26,"W")+COUNTIF($F$28:$AD$30,"W"))&lt;$Z$16,IF((U27/$AB$33)=INT(U27/$AB$33),"W",""),""))</f>
      </c>
      <c r="V26" s="36">
        <f>IF(V27="","",IF((COUNTIF($F$26:U26,"W")+COUNTIF($F$28:$AD$30,"W"))&lt;$Z$16,IF((V27/$AB$33)=INT(V27/$AB$33),"W",""),""))</f>
      </c>
      <c r="W26" s="36">
        <f>IF(W27="","",IF((COUNTIF($F$26:V26,"W")+COUNTIF($F$28:$AD$30,"W"))&lt;$Z$16,IF((W27/$AB$33)=INT(W27/$AB$33),"W",""),""))</f>
      </c>
      <c r="X26" s="36">
        <f>IF(X27="","",IF((COUNTIF($F$26:W26,"W")+COUNTIF($F$28:$AD$30,"W"))&lt;$Z$16,IF((X27/$AB$33)=INT(X27/$AB$33),"W",""),""))</f>
      </c>
      <c r="Y26" s="36">
        <f>IF(Y27="","",IF((COUNTIF($F$26:X26,"W")+COUNTIF($F$28:$AD$30,"W"))&lt;$Z$16,IF((Y27/$AB$33)=INT(Y27/$AB$33),"W",""),""))</f>
      </c>
      <c r="Z26" s="36">
        <f>IF(Z27="","",IF((COUNTIF($F$26:Y26,"W")+COUNTIF($F$28:$AD$30,"W"))&lt;$Z$16,IF((Z27/$AB$33)=INT(Z27/$AB$33),"W",""),""))</f>
      </c>
      <c r="AA26" s="36">
        <f>IF(AA27="","",IF((COUNTIF($F$26:Z26,"W")+COUNTIF($F$28:$AD$30,"W"))&lt;$Z$16,IF((AA27/$AB$33)=INT(AA27/$AB$33),"W",""),""))</f>
      </c>
      <c r="AB26" s="36">
        <f>IF(AB27="","",IF((COUNTIF($F$26:AA26,"W")+COUNTIF($F$28:$AD$30,"W"))&lt;$Z$16,IF((AB27/$AB$33)=INT(AB27/$AB$33),"W",""),""))</f>
      </c>
      <c r="AC26" s="36">
        <f>IF(AC27="","",IF((COUNTIF($F$26:AB26,"W")+COUNTIF($F$28:$AD$30,"W"))&lt;$Z$16,IF((AC27/$AB$33)=INT(AC27/$AB$33),"W",""),""))</f>
      </c>
      <c r="AD26" s="36">
        <f>IF(AD27="","",IF((COUNTIF($F$26:AC26,"W")+COUNTIF($F$28:$AD$30,"W"))&lt;$Z$16,IF((AD27/$AB$33)=INT(AD27/$AB$33),"W",""),""))</f>
      </c>
      <c r="AE26" s="37"/>
    </row>
    <row r="27" spans="5:30" ht="12.75">
      <c r="E27" s="57"/>
      <c r="F27" s="29">
        <f>IF(MAX(F29:AD29)=0,"",IF(MAX(F29:AD29)=$B$13,"",MAX(F29:AD29)+1))</f>
        <v>25</v>
      </c>
      <c r="G27" s="31">
        <f aca="true" t="shared" si="4" ref="G27:AD27">IF(F27="","",IF(G$32="","",IF(F27=$B$13,"",F27+1)))</f>
        <v>26</v>
      </c>
      <c r="H27" s="30">
        <f t="shared" si="4"/>
        <v>27</v>
      </c>
      <c r="I27" s="31">
        <f t="shared" si="4"/>
        <v>28</v>
      </c>
      <c r="J27" s="30">
        <f t="shared" si="4"/>
        <v>29</v>
      </c>
      <c r="K27" s="31">
        <f t="shared" si="4"/>
        <v>30</v>
      </c>
      <c r="L27" s="30">
        <f t="shared" si="4"/>
        <v>31</v>
      </c>
      <c r="M27" s="31">
        <f t="shared" si="4"/>
        <v>32</v>
      </c>
      <c r="N27" s="30">
        <f t="shared" si="4"/>
        <v>33</v>
      </c>
      <c r="O27" s="31">
        <f t="shared" si="4"/>
        <v>34</v>
      </c>
      <c r="P27" s="30">
        <f t="shared" si="4"/>
        <v>35</v>
      </c>
      <c r="Q27" s="31">
        <f t="shared" si="4"/>
        <v>36</v>
      </c>
      <c r="R27" s="30">
        <f t="shared" si="4"/>
      </c>
      <c r="S27" s="31">
        <f t="shared" si="4"/>
      </c>
      <c r="T27" s="30">
        <f t="shared" si="4"/>
      </c>
      <c r="U27" s="31">
        <f t="shared" si="4"/>
      </c>
      <c r="V27" s="30">
        <f t="shared" si="4"/>
      </c>
      <c r="W27" s="31">
        <f t="shared" si="4"/>
      </c>
      <c r="X27" s="30">
        <f t="shared" si="4"/>
      </c>
      <c r="Y27" s="31">
        <f t="shared" si="4"/>
      </c>
      <c r="Z27" s="30">
        <f t="shared" si="4"/>
      </c>
      <c r="AA27" s="31">
        <f t="shared" si="4"/>
      </c>
      <c r="AB27" s="30">
        <f t="shared" si="4"/>
      </c>
      <c r="AC27" s="31">
        <f t="shared" si="4"/>
      </c>
      <c r="AD27" s="31">
        <f t="shared" si="4"/>
      </c>
    </row>
    <row r="28" spans="5:31" ht="12.75">
      <c r="E28" s="57">
        <f>IF(E30="","",IF(E30=$B$4,"",E30+1))</f>
        <v>2</v>
      </c>
      <c r="F28" s="28">
        <f>IF(F29="","",IF(COUNTIF($F$30:$AD$30,"W")&lt;$Z$16,IF((F29/$AB$33)=INT(F29/$AB$33),"W",""),""))</f>
      </c>
      <c r="G28" s="28">
        <f>IF(G29="","",IF((COUNTIF($F$28:F28,"W")+COUNTIF($F$30:$AD$30,"W"))&lt;$Z$16,IF((G29/$AB$33)=INT(G29/$AB$33),"W",""),""))</f>
      </c>
      <c r="H28" s="28">
        <f>IF(H29="","",IF((COUNTIF($F$28:G28,"W")+COUNTIF($F$30:$AD$30,"W"))&lt;$Z$16,IF((H29/$AB$33)=INT(H29/$AB$33),"W",""),""))</f>
      </c>
      <c r="I28" s="28" t="str">
        <f>IF(I29="","",IF((COUNTIF($F$28:H28,"W")+COUNTIF($F$30:$AD$30,"W"))&lt;$Z$16,IF((I29/$AB$33)=INT(I29/$AB$33),"W",""),""))</f>
        <v>W</v>
      </c>
      <c r="J28" s="28">
        <f>IF(J29="","",IF((COUNTIF($F$28:I28,"W")+COUNTIF($F$30:$AD$30,"W"))&lt;$Z$16,IF((J29/$AB$33)=INT(J29/$AB$33),"W",""),""))</f>
      </c>
      <c r="K28" s="28">
        <f>IF(K29="","",IF((COUNTIF($F$28:J28,"W")+COUNTIF($F$30:$AD$30,"W"))&lt;$Z$16,IF((K29/$AB$33)=INT(K29/$AB$33),"W",""),""))</f>
      </c>
      <c r="L28" s="28">
        <f>IF(L29="","",IF((COUNTIF($F$28:K28,"W")+COUNTIF($F$30:$AD$30,"W"))&lt;$Z$16,IF((L29/$AB$33)=INT(L29/$AB$33),"W",""),""))</f>
      </c>
      <c r="M28" s="28" t="str">
        <f>IF(M29="","",IF((COUNTIF($F$28:L28,"W")+COUNTIF($F$30:$AD$30,"W"))&lt;$Z$16,IF((M29/$AB$33)=INT(M29/$AB$33),"W",""),""))</f>
        <v>W</v>
      </c>
      <c r="N28" s="28">
        <f>IF(N29="","",IF((COUNTIF($F$28:M28,"W")+COUNTIF($F$30:$AD$30,"W"))&lt;$Z$16,IF((N29/$AB$33)=INT(N29/$AB$33),"W",""),""))</f>
      </c>
      <c r="O28" s="28">
        <f>IF(O29="","",IF((COUNTIF($F$28:N28,"W")+COUNTIF($F$30:$AD$30,"W"))&lt;$Z$16,IF((O29/$AB$33)=INT(O29/$AB$33),"W",""),""))</f>
      </c>
      <c r="P28" s="28">
        <f>IF(P29="","",IF((COUNTIF($F$28:O28,"W")+COUNTIF($F$30:$AD$30,"W"))&lt;$Z$16,IF((P29/$AB$33)=INT(P29/$AB$33),"W",""),""))</f>
      </c>
      <c r="Q28" s="28" t="str">
        <f>IF(Q29="","",IF((COUNTIF($F$28:P28,"W")+COUNTIF($F$30:$AD$30,"W"))&lt;$Z$16,IF((Q29/$AB$33)=INT(Q29/$AB$33),"W",""),""))</f>
        <v>W</v>
      </c>
      <c r="R28" s="28">
        <f>IF(R29="","",IF((COUNTIF($F$28:Q28,"W")+COUNTIF($F$30:$AD$30,"W"))&lt;$Z$16,IF((R29/$AB$33)=INT(R29/$AB$33),"W",""),""))</f>
      </c>
      <c r="S28" s="28">
        <f>IF(S29="","",IF((COUNTIF($F$28:R28,"W")+COUNTIF($F$30:$AD$30,"W"))&lt;$Z$16,IF((S29/$AB$33)=INT(S29/$AB$33),"W",""),""))</f>
      </c>
      <c r="T28" s="28">
        <f>IF(T29="","",IF((COUNTIF($F$28:S28,"W")+COUNTIF($F$30:$AD$30,"W"))&lt;$Z$16,IF((T29/$AB$33)=INT(T29/$AB$33),"W",""),""))</f>
      </c>
      <c r="U28" s="28">
        <f>IF(U29="","",IF((COUNTIF($F$28:T28,"W")+COUNTIF($F$30:$AD$30,"W"))&lt;$Z$16,IF((U29/$AB$33)=INT(U29/$AB$33),"W",""),""))</f>
      </c>
      <c r="V28" s="28">
        <f>IF(V29="","",IF((COUNTIF($F$28:U28,"W")+COUNTIF($F$30:$AD$30,"W"))&lt;$Z$16,IF((V29/$AB$33)=INT(V29/$AB$33),"W",""),""))</f>
      </c>
      <c r="W28" s="28">
        <f>IF(W29="","",IF((COUNTIF($F$28:V28,"W")+COUNTIF($F$30:$AD$30,"W"))&lt;$Z$16,IF((W29/$AB$33)=INT(W29/$AB$33),"W",""),""))</f>
      </c>
      <c r="X28" s="28">
        <f>IF(X29="","",IF((COUNTIF($F$28:W28,"W")+COUNTIF($F$30:$AD$30,"W"))&lt;$Z$16,IF((X29/$AB$33)=INT(X29/$AB$33),"W",""),""))</f>
      </c>
      <c r="Y28" s="28">
        <f>IF(Y29="","",IF((COUNTIF($F$28:X28,"W")+COUNTIF($F$30:$AD$30,"W"))&lt;$Z$16,IF((Y29/$AB$33)=INT(Y29/$AB$33),"W",""),""))</f>
      </c>
      <c r="Z28" s="28">
        <f>IF(Z29="","",IF((COUNTIF($F$28:Y28,"W")+COUNTIF($F$30:$AD$30,"W"))&lt;$Z$16,IF((Z29/$AB$33)=INT(Z29/$AB$33),"W",""),""))</f>
      </c>
      <c r="AA28" s="28">
        <f>IF(AA29="","",IF((COUNTIF($F$28:Z28,"W")+COUNTIF($F$30:$AD$30,"W"))&lt;$Z$16,IF((AA29/$AB$33)=INT(AA29/$AB$33),"W",""),""))</f>
      </c>
      <c r="AB28" s="28">
        <f>IF(AB29="","",IF((COUNTIF($F$28:AA28,"W")+COUNTIF($F$30:$AD$30,"W"))&lt;$Z$16,IF((AB29/$AB$33)=INT(AB29/$AB$33),"W",""),""))</f>
      </c>
      <c r="AC28" s="28">
        <f>IF(AC29="","",IF((COUNTIF($F$28:AB28,"W")+COUNTIF($F$30:$AD$30,"W"))&lt;$Z$16,IF((AC29/$AB$33)=INT(AC29/$AB$33),"W",""),""))</f>
      </c>
      <c r="AD28" s="28">
        <f>IF(AD29="","",IF((COUNTIF($F$28:AC28,"W")+COUNTIF($F$30:$AD$30,"W"))&lt;$Z$16,IF((AD29/$AB$33)=INT(AD29/$AB$33),"W",""),""))</f>
      </c>
      <c r="AE28" s="37"/>
    </row>
    <row r="29" spans="5:30" ht="12.75">
      <c r="E29" s="57"/>
      <c r="F29" s="29">
        <f>IF(MAX(F31:AD31)=0,"",IF(MAX(F31:AD31)=$B$13,"",MAX(F31:AD31)+1))</f>
        <v>13</v>
      </c>
      <c r="G29" s="31">
        <f aca="true" t="shared" si="5" ref="G29:AD29">IF(F29="","",IF(G$32="","",IF(F29=$B$13,"",F29+1)))</f>
        <v>14</v>
      </c>
      <c r="H29" s="30">
        <f t="shared" si="5"/>
        <v>15</v>
      </c>
      <c r="I29" s="31">
        <f t="shared" si="5"/>
        <v>16</v>
      </c>
      <c r="J29" s="30">
        <f t="shared" si="5"/>
        <v>17</v>
      </c>
      <c r="K29" s="31">
        <f t="shared" si="5"/>
        <v>18</v>
      </c>
      <c r="L29" s="30">
        <f t="shared" si="5"/>
        <v>19</v>
      </c>
      <c r="M29" s="31">
        <f t="shared" si="5"/>
        <v>20</v>
      </c>
      <c r="N29" s="30">
        <f t="shared" si="5"/>
        <v>21</v>
      </c>
      <c r="O29" s="31">
        <f t="shared" si="5"/>
        <v>22</v>
      </c>
      <c r="P29" s="30">
        <f t="shared" si="5"/>
        <v>23</v>
      </c>
      <c r="Q29" s="31">
        <f t="shared" si="5"/>
        <v>24</v>
      </c>
      <c r="R29" s="30">
        <f t="shared" si="5"/>
      </c>
      <c r="S29" s="31">
        <f t="shared" si="5"/>
      </c>
      <c r="T29" s="30">
        <f t="shared" si="5"/>
      </c>
      <c r="U29" s="31">
        <f t="shared" si="5"/>
      </c>
      <c r="V29" s="30">
        <f t="shared" si="5"/>
      </c>
      <c r="W29" s="31">
        <f t="shared" si="5"/>
      </c>
      <c r="X29" s="30">
        <f t="shared" si="5"/>
      </c>
      <c r="Y29" s="31">
        <f t="shared" si="5"/>
      </c>
      <c r="Z29" s="30">
        <f t="shared" si="5"/>
      </c>
      <c r="AA29" s="31">
        <f t="shared" si="5"/>
      </c>
      <c r="AB29" s="30">
        <f t="shared" si="5"/>
      </c>
      <c r="AC29" s="31">
        <f t="shared" si="5"/>
      </c>
      <c r="AD29" s="31">
        <f t="shared" si="5"/>
      </c>
    </row>
    <row r="30" spans="5:32" ht="12.75">
      <c r="E30" s="57">
        <v>1</v>
      </c>
      <c r="F30" s="28">
        <f>IF(F31="","",IF($AB$33="","",IF((F31/$AB$33)=INT(F31/$AB$33),"W","")))</f>
      </c>
      <c r="G30" s="28">
        <f>IF(G31="","",IF(COUNTIF($F$30:F30,"W")&lt;$Z$16,IF((G31/$AB$33)=INT(G31/$AB$33),"W",""),""))</f>
      </c>
      <c r="H30" s="28">
        <f>IF(H31="","",IF(COUNTIF($F$30:G30,"W")&lt;$Z$16,IF((H31/$AB$33)=INT(H31/$AB$33),"W",""),""))</f>
      </c>
      <c r="I30" s="28" t="str">
        <f>IF(I31="","",IF(COUNTIF($F$30:H30,"W")&lt;$Z$16,IF((I31/$AB$33)=INT(I31/$AB$33),"W",""),""))</f>
        <v>W</v>
      </c>
      <c r="J30" s="28">
        <f>IF(J31="","",IF(COUNTIF($F$30:I30,"W")&lt;$Z$16,IF((J31/$AB$33)=INT(J31/$AB$33),"W",""),""))</f>
      </c>
      <c r="K30" s="28">
        <f>IF(K31="","",IF(COUNTIF($F$30:J30,"W")&lt;$Z$16,IF((K31/$AB$33)=INT(K31/$AB$33),"W",""),""))</f>
      </c>
      <c r="L30" s="28">
        <f>IF(L31="","",IF(COUNTIF($F$30:K30,"W")&lt;$Z$16,IF((L31/$AB$33)=INT(L31/$AB$33),"W",""),""))</f>
      </c>
      <c r="M30" s="28" t="str">
        <f>IF(M31="","",IF(COUNTIF($F$30:L30,"W")&lt;$Z$16,IF((M31/$AB$33)=INT(M31/$AB$33),"W",""),""))</f>
        <v>W</v>
      </c>
      <c r="N30" s="28">
        <f>IF(N31="","",IF(COUNTIF($F$30:M30,"W")&lt;$Z$16,IF((N31/$AB$33)=INT(N31/$AB$33),"W",""),""))</f>
      </c>
      <c r="O30" s="28">
        <f>IF(O31="","",IF(COUNTIF($F$30:N30,"W")&lt;$Z$16,IF((O31/$AB$33)=INT(O31/$AB$33),"W",""),""))</f>
      </c>
      <c r="P30" s="28">
        <f>IF(P31="","",IF(COUNTIF($F$30:O30,"W")&lt;$Z$16,IF((P31/$AB$33)=INT(P31/$AB$33),"W",""),""))</f>
      </c>
      <c r="Q30" s="28" t="str">
        <f>IF(Q31="","",IF(COUNTIF($F$30:P30,"W")&lt;$Z$16,IF((Q31/$AB$33)=INT(Q31/$AB$33),"W",""),""))</f>
        <v>W</v>
      </c>
      <c r="R30" s="28">
        <f>IF(R31="","",IF(COUNTIF($F$30:Q30,"W")&lt;$Z$16,IF((R31/$AB$33)=INT(R31/$AB$33),"W",""),""))</f>
      </c>
      <c r="S30" s="28">
        <f>IF(S31="","",IF(COUNTIF($F$30:R30,"W")&lt;$Z$16,IF((S31/$AB$33)=INT(S31/$AB$33),"W",""),""))</f>
      </c>
      <c r="T30" s="28">
        <f>IF(T31="","",IF(COUNTIF($F$30:S30,"W")&lt;$Z$16,IF((T31/$AB$33)=INT(T31/$AB$33),"W",""),""))</f>
      </c>
      <c r="U30" s="28">
        <f>IF(U31="","",IF(COUNTIF($F$30:T30,"W")&lt;$Z$16,IF((U31/$AB$33)=INT(U31/$AB$33),"W",""),""))</f>
      </c>
      <c r="V30" s="28">
        <f>IF(V31="","",IF(COUNTIF($F$30:U30,"W")&lt;$Z$16,IF((V31/$AB$33)=INT(V31/$AB$33),"W",""),""))</f>
      </c>
      <c r="W30" s="28">
        <f>IF(W31="","",IF(COUNTIF($F$30:V30,"W")&lt;$Z$16,IF((W31/$AB$33)=INT(W31/$AB$33),"W",""),""))</f>
      </c>
      <c r="X30" s="28">
        <f>IF(X31="","",IF(COUNTIF($F$30:W30,"W")&lt;$Z$16,IF((X31/$AB$33)=INT(X31/$AB$33),"W",""),""))</f>
      </c>
      <c r="Y30" s="28">
        <f>IF(Y31="","",IF(COUNTIF($F$30:X30,"W")&lt;$Z$16,IF((Y31/$AB$33)=INT(Y31/$AB$33),"W",""),""))</f>
      </c>
      <c r="Z30" s="28">
        <f>IF(Z31="","",IF(COUNTIF($F$30:Y30,"W")&lt;$Z$16,IF((Z31/$AB$33)=INT(Z31/$AB$33),"W",""),""))</f>
      </c>
      <c r="AA30" s="28">
        <f>IF(AA31="","",IF(COUNTIF($F$30:Z30,"W")&lt;$Z$16,IF((AA31/$AB$33)=INT(AA31/$AB$33),"W",""),""))</f>
      </c>
      <c r="AB30" s="28">
        <f>IF(AB31="","",IF(COUNTIF($F$30:AA30,"W")&lt;$Z$16,IF((AB31/$AB$33)=INT(AB31/$AB$33),"W",""),""))</f>
      </c>
      <c r="AC30" s="28">
        <f>IF(AC31="","",IF(COUNTIF($F$30:AB30,"W")&lt;$Z$16,IF((AC31/$AB$33)=INT(AC31/$AB$33),"W",""),""))</f>
      </c>
      <c r="AD30" s="28">
        <f>IF(AD31="","",IF(COUNTIF($F$30:AC30,"W")&lt;$Z$16,IF((AD31/$AB$33)=INT(AD31/$AB$33),"W",""),""))</f>
      </c>
      <c r="AE30" s="37"/>
      <c r="AF30" s="38"/>
    </row>
    <row r="31" spans="5:30" ht="12.75">
      <c r="E31" s="57"/>
      <c r="F31" s="29">
        <v>1</v>
      </c>
      <c r="G31" s="31">
        <f aca="true" t="shared" si="6" ref="G31:AD31">IF(F31="","",IF(G$32="","",IF(F31=$B$13,"",F31+1)))</f>
        <v>2</v>
      </c>
      <c r="H31" s="30">
        <f t="shared" si="6"/>
        <v>3</v>
      </c>
      <c r="I31" s="31">
        <f t="shared" si="6"/>
        <v>4</v>
      </c>
      <c r="J31" s="30">
        <f t="shared" si="6"/>
        <v>5</v>
      </c>
      <c r="K31" s="31">
        <f t="shared" si="6"/>
        <v>6</v>
      </c>
      <c r="L31" s="30">
        <f t="shared" si="6"/>
        <v>7</v>
      </c>
      <c r="M31" s="31">
        <f t="shared" si="6"/>
        <v>8</v>
      </c>
      <c r="N31" s="30">
        <f t="shared" si="6"/>
        <v>9</v>
      </c>
      <c r="O31" s="31">
        <f t="shared" si="6"/>
        <v>10</v>
      </c>
      <c r="P31" s="30">
        <f t="shared" si="6"/>
        <v>11</v>
      </c>
      <c r="Q31" s="31">
        <f t="shared" si="6"/>
        <v>12</v>
      </c>
      <c r="R31" s="30">
        <f t="shared" si="6"/>
      </c>
      <c r="S31" s="31">
        <f t="shared" si="6"/>
      </c>
      <c r="T31" s="30">
        <f t="shared" si="6"/>
      </c>
      <c r="U31" s="31">
        <f t="shared" si="6"/>
      </c>
      <c r="V31" s="30">
        <f t="shared" si="6"/>
      </c>
      <c r="W31" s="31">
        <f t="shared" si="6"/>
      </c>
      <c r="X31" s="30">
        <f t="shared" si="6"/>
      </c>
      <c r="Y31" s="31">
        <f t="shared" si="6"/>
      </c>
      <c r="Z31" s="30">
        <f t="shared" si="6"/>
      </c>
      <c r="AA31" s="31">
        <f t="shared" si="6"/>
      </c>
      <c r="AB31" s="30">
        <f t="shared" si="6"/>
      </c>
      <c r="AC31" s="31">
        <f t="shared" si="6"/>
      </c>
      <c r="AD31" s="31">
        <f t="shared" si="6"/>
      </c>
    </row>
    <row r="32" spans="2:30" ht="12.75">
      <c r="B32" s="7"/>
      <c r="F32" s="35">
        <v>1</v>
      </c>
      <c r="G32" s="35">
        <f>IF(F32="","",IF(F32=$B$7,"",F32+1))</f>
        <v>2</v>
      </c>
      <c r="H32" s="35">
        <f aca="true" t="shared" si="7" ref="H32:AD32">IF(G32="","",IF(G32=$B$7,"",G32+1))</f>
        <v>3</v>
      </c>
      <c r="I32" s="35">
        <f t="shared" si="7"/>
        <v>4</v>
      </c>
      <c r="J32" s="35">
        <f t="shared" si="7"/>
        <v>5</v>
      </c>
      <c r="K32" s="35">
        <f t="shared" si="7"/>
        <v>6</v>
      </c>
      <c r="L32" s="35">
        <f t="shared" si="7"/>
        <v>7</v>
      </c>
      <c r="M32" s="35">
        <f t="shared" si="7"/>
        <v>8</v>
      </c>
      <c r="N32" s="35">
        <f t="shared" si="7"/>
        <v>9</v>
      </c>
      <c r="O32" s="35">
        <f t="shared" si="7"/>
        <v>10</v>
      </c>
      <c r="P32" s="35">
        <f t="shared" si="7"/>
        <v>11</v>
      </c>
      <c r="Q32" s="35">
        <f t="shared" si="7"/>
        <v>12</v>
      </c>
      <c r="R32" s="35">
        <f t="shared" si="7"/>
      </c>
      <c r="S32" s="35">
        <f t="shared" si="7"/>
      </c>
      <c r="T32" s="35">
        <f t="shared" si="7"/>
      </c>
      <c r="U32" s="35">
        <f t="shared" si="7"/>
      </c>
      <c r="V32" s="35">
        <f t="shared" si="7"/>
      </c>
      <c r="W32" s="35">
        <f t="shared" si="7"/>
      </c>
      <c r="X32" s="35">
        <f t="shared" si="7"/>
      </c>
      <c r="Y32" s="35">
        <f t="shared" si="7"/>
      </c>
      <c r="Z32" s="35">
        <f t="shared" si="7"/>
      </c>
      <c r="AA32" s="35">
        <f t="shared" si="7"/>
      </c>
      <c r="AB32" s="35">
        <f t="shared" si="7"/>
      </c>
      <c r="AC32" s="35">
        <f t="shared" si="7"/>
      </c>
      <c r="AD32" s="35">
        <f t="shared" si="7"/>
      </c>
    </row>
    <row r="33" spans="6:29" ht="12.75">
      <c r="F33" s="3" t="s">
        <v>45</v>
      </c>
      <c r="AA33" s="5" t="s">
        <v>51</v>
      </c>
      <c r="AB33" s="27">
        <f>IF(Z16=0,"",INT((B7*(B4))/Z16))</f>
        <v>4</v>
      </c>
      <c r="AC33" t="s">
        <v>48</v>
      </c>
    </row>
    <row r="35" spans="1:6" ht="12.75">
      <c r="A35" t="s">
        <v>23</v>
      </c>
      <c r="B35" s="7">
        <f>SUM(B36:B38)</f>
        <v>44</v>
      </c>
      <c r="F35" s="3" t="s">
        <v>24</v>
      </c>
    </row>
    <row r="36" spans="2:30" ht="12.75">
      <c r="B36" s="16">
        <f>SUM(B7+B4)</f>
        <v>16</v>
      </c>
      <c r="C36" s="9" t="s">
        <v>20</v>
      </c>
      <c r="E36" s="5"/>
      <c r="F36" s="2">
        <v>1</v>
      </c>
      <c r="G36" s="2">
        <f aca="true" t="shared" si="8" ref="G36:AD36">IF(F36="","",IF(F36=$B$36+$B$37,"",F36+1))</f>
        <v>2</v>
      </c>
      <c r="H36" s="2">
        <f t="shared" si="8"/>
        <v>3</v>
      </c>
      <c r="I36" s="2">
        <f t="shared" si="8"/>
        <v>4</v>
      </c>
      <c r="J36" s="2">
        <f t="shared" si="8"/>
        <v>5</v>
      </c>
      <c r="K36" s="2">
        <f t="shared" si="8"/>
        <v>6</v>
      </c>
      <c r="L36" s="2">
        <f t="shared" si="8"/>
        <v>7</v>
      </c>
      <c r="M36" s="2">
        <f t="shared" si="8"/>
        <v>8</v>
      </c>
      <c r="N36" s="2">
        <f t="shared" si="8"/>
        <v>9</v>
      </c>
      <c r="O36" s="2">
        <f t="shared" si="8"/>
        <v>10</v>
      </c>
      <c r="P36" s="2">
        <f t="shared" si="8"/>
        <v>11</v>
      </c>
      <c r="Q36" s="2">
        <f t="shared" si="8"/>
        <v>12</v>
      </c>
      <c r="R36" s="2">
        <f t="shared" si="8"/>
        <v>13</v>
      </c>
      <c r="S36" s="2">
        <f t="shared" si="8"/>
        <v>14</v>
      </c>
      <c r="T36" s="2">
        <f t="shared" si="8"/>
        <v>15</v>
      </c>
      <c r="U36" s="2">
        <f t="shared" si="8"/>
        <v>16</v>
      </c>
      <c r="V36" s="2">
        <f t="shared" si="8"/>
        <v>17</v>
      </c>
      <c r="W36" s="2">
        <f t="shared" si="8"/>
        <v>18</v>
      </c>
      <c r="X36" s="2">
        <f t="shared" si="8"/>
        <v>19</v>
      </c>
      <c r="Y36" s="2">
        <f t="shared" si="8"/>
        <v>20</v>
      </c>
      <c r="Z36" s="2">
        <f t="shared" si="8"/>
      </c>
      <c r="AA36" s="2">
        <f t="shared" si="8"/>
      </c>
      <c r="AB36" s="2">
        <f t="shared" si="8"/>
      </c>
      <c r="AC36" s="2">
        <f t="shared" si="8"/>
      </c>
      <c r="AD36" s="2">
        <f t="shared" si="8"/>
      </c>
    </row>
    <row r="37" spans="2:30" ht="12.75">
      <c r="B37" s="16">
        <f>SUM(B4)</f>
        <v>4</v>
      </c>
      <c r="C37" s="9" t="s">
        <v>21</v>
      </c>
      <c r="F37" s="2">
        <f>IF(AD36="","",IF(AD36=$B$36+$B$37,"",AD36+1))</f>
      </c>
      <c r="G37" s="2">
        <f aca="true" t="shared" si="9" ref="G37:AD37">IF(F37="","",IF(F37=$B$36+$B$37,"",F37+1))</f>
      </c>
      <c r="H37" s="2">
        <f t="shared" si="9"/>
      </c>
      <c r="I37" s="2">
        <f t="shared" si="9"/>
      </c>
      <c r="J37" s="2">
        <f t="shared" si="9"/>
      </c>
      <c r="K37" s="2">
        <f t="shared" si="9"/>
      </c>
      <c r="L37" s="2">
        <f t="shared" si="9"/>
      </c>
      <c r="M37" s="2">
        <f t="shared" si="9"/>
      </c>
      <c r="N37" s="2">
        <f t="shared" si="9"/>
      </c>
      <c r="O37" s="2">
        <f t="shared" si="9"/>
      </c>
      <c r="P37" s="2">
        <f t="shared" si="9"/>
      </c>
      <c r="Q37" s="2">
        <f t="shared" si="9"/>
      </c>
      <c r="R37" s="2">
        <f t="shared" si="9"/>
      </c>
      <c r="S37" s="2">
        <f t="shared" si="9"/>
      </c>
      <c r="T37" s="2">
        <f t="shared" si="9"/>
      </c>
      <c r="U37" s="2">
        <f t="shared" si="9"/>
      </c>
      <c r="V37" s="2">
        <f t="shared" si="9"/>
      </c>
      <c r="W37" s="2">
        <f t="shared" si="9"/>
      </c>
      <c r="X37" s="2">
        <f t="shared" si="9"/>
      </c>
      <c r="Y37" s="2">
        <f t="shared" si="9"/>
      </c>
      <c r="Z37" s="2">
        <f t="shared" si="9"/>
      </c>
      <c r="AA37" s="2">
        <f t="shared" si="9"/>
      </c>
      <c r="AB37" s="2">
        <f t="shared" si="9"/>
      </c>
      <c r="AC37" s="2">
        <f t="shared" si="9"/>
      </c>
      <c r="AD37" s="2">
        <f t="shared" si="9"/>
      </c>
    </row>
    <row r="38" spans="2:30" ht="12.75">
      <c r="B38" s="16">
        <f>SUM(B7*2)</f>
        <v>24</v>
      </c>
      <c r="C38" s="9" t="s">
        <v>22</v>
      </c>
      <c r="F38" s="2">
        <f>IF(AD37="","",IF(AD37=$B$36+$B$37,"",AD37+1))</f>
      </c>
      <c r="G38" s="2">
        <f aca="true" t="shared" si="10" ref="G38:AD38">IF(F38="","",IF(F38=$B$36+$B$37,"",F38+1))</f>
      </c>
      <c r="H38" s="2">
        <f t="shared" si="10"/>
      </c>
      <c r="I38" s="2">
        <f t="shared" si="10"/>
      </c>
      <c r="J38" s="2">
        <f t="shared" si="10"/>
      </c>
      <c r="K38" s="2">
        <f t="shared" si="10"/>
      </c>
      <c r="L38" s="2">
        <f t="shared" si="10"/>
      </c>
      <c r="M38" s="2">
        <f t="shared" si="10"/>
      </c>
      <c r="N38" s="2">
        <f t="shared" si="10"/>
      </c>
      <c r="O38" s="2">
        <f t="shared" si="10"/>
      </c>
      <c r="P38" s="2">
        <f t="shared" si="10"/>
      </c>
      <c r="Q38" s="2">
        <f t="shared" si="10"/>
      </c>
      <c r="R38" s="2">
        <f t="shared" si="10"/>
      </c>
      <c r="S38" s="2">
        <f t="shared" si="10"/>
      </c>
      <c r="T38" s="2">
        <f t="shared" si="10"/>
      </c>
      <c r="U38" s="2">
        <f t="shared" si="10"/>
      </c>
      <c r="V38" s="2">
        <f t="shared" si="10"/>
      </c>
      <c r="W38" s="2">
        <f t="shared" si="10"/>
      </c>
      <c r="X38" s="2">
        <f t="shared" si="10"/>
      </c>
      <c r="Y38" s="2">
        <f t="shared" si="10"/>
      </c>
      <c r="Z38" s="2">
        <f t="shared" si="10"/>
      </c>
      <c r="AA38" s="2">
        <f t="shared" si="10"/>
      </c>
      <c r="AB38" s="2">
        <f t="shared" si="10"/>
      </c>
      <c r="AC38" s="2">
        <f t="shared" si="10"/>
      </c>
      <c r="AD38" s="2">
        <f t="shared" si="10"/>
      </c>
    </row>
    <row r="40" ht="12.75">
      <c r="F40" s="3" t="s">
        <v>17</v>
      </c>
    </row>
    <row r="41" spans="1:30" ht="12.75">
      <c r="A41" t="s">
        <v>25</v>
      </c>
      <c r="B41" s="4">
        <v>1</v>
      </c>
      <c r="F41" s="2">
        <v>1</v>
      </c>
      <c r="G41" s="2">
        <f aca="true" t="shared" si="11" ref="G41:AD41">IF(F41="","",IF(F41=$B$38,"",F41+1))</f>
        <v>2</v>
      </c>
      <c r="H41" s="2">
        <f t="shared" si="11"/>
        <v>3</v>
      </c>
      <c r="I41" s="2">
        <f t="shared" si="11"/>
        <v>4</v>
      </c>
      <c r="J41" s="2">
        <f t="shared" si="11"/>
        <v>5</v>
      </c>
      <c r="K41" s="2">
        <f t="shared" si="11"/>
        <v>6</v>
      </c>
      <c r="L41" s="2">
        <f t="shared" si="11"/>
        <v>7</v>
      </c>
      <c r="M41" s="2">
        <f t="shared" si="11"/>
        <v>8</v>
      </c>
      <c r="N41" s="2">
        <f t="shared" si="11"/>
        <v>9</v>
      </c>
      <c r="O41" s="2">
        <f t="shared" si="11"/>
        <v>10</v>
      </c>
      <c r="P41" s="2">
        <f t="shared" si="11"/>
        <v>11</v>
      </c>
      <c r="Q41" s="2">
        <f t="shared" si="11"/>
        <v>12</v>
      </c>
      <c r="R41" s="2">
        <f t="shared" si="11"/>
        <v>13</v>
      </c>
      <c r="S41" s="2">
        <f t="shared" si="11"/>
        <v>14</v>
      </c>
      <c r="T41" s="2">
        <f t="shared" si="11"/>
        <v>15</v>
      </c>
      <c r="U41" s="2">
        <f t="shared" si="11"/>
        <v>16</v>
      </c>
      <c r="V41" s="2">
        <f t="shared" si="11"/>
        <v>17</v>
      </c>
      <c r="W41" s="2">
        <f t="shared" si="11"/>
        <v>18</v>
      </c>
      <c r="X41" s="2">
        <f t="shared" si="11"/>
        <v>19</v>
      </c>
      <c r="Y41" s="2">
        <f t="shared" si="11"/>
        <v>20</v>
      </c>
      <c r="Z41" s="2">
        <f t="shared" si="11"/>
        <v>21</v>
      </c>
      <c r="AA41" s="2">
        <f t="shared" si="11"/>
        <v>22</v>
      </c>
      <c r="AB41" s="2">
        <f t="shared" si="11"/>
        <v>23</v>
      </c>
      <c r="AC41" s="2">
        <f t="shared" si="11"/>
        <v>24</v>
      </c>
      <c r="AD41" s="2">
        <f t="shared" si="11"/>
      </c>
    </row>
    <row r="42" spans="6:31" ht="12.75">
      <c r="F42" s="2">
        <f>IF(AD41="","",IF(AD41=$B$38,"",AD41+1))</f>
      </c>
      <c r="G42" s="2">
        <f aca="true" t="shared" si="12" ref="G42:AD42">IF(F42="","",IF(F42=$B$38,"",F42+1))</f>
      </c>
      <c r="H42" s="2">
        <f t="shared" si="12"/>
      </c>
      <c r="I42" s="2">
        <f t="shared" si="12"/>
      </c>
      <c r="J42" s="2">
        <f t="shared" si="12"/>
      </c>
      <c r="K42" s="2">
        <f t="shared" si="12"/>
      </c>
      <c r="L42" s="2">
        <f t="shared" si="12"/>
      </c>
      <c r="M42" s="2">
        <f t="shared" si="12"/>
      </c>
      <c r="N42" s="2">
        <f t="shared" si="12"/>
      </c>
      <c r="O42" s="2">
        <f t="shared" si="12"/>
      </c>
      <c r="P42" s="2">
        <f t="shared" si="12"/>
      </c>
      <c r="Q42" s="2">
        <f t="shared" si="12"/>
      </c>
      <c r="R42" s="2">
        <f t="shared" si="12"/>
      </c>
      <c r="S42" s="2">
        <f t="shared" si="12"/>
      </c>
      <c r="T42" s="2">
        <f t="shared" si="12"/>
      </c>
      <c r="U42" s="2">
        <f t="shared" si="12"/>
      </c>
      <c r="V42" s="2">
        <f t="shared" si="12"/>
      </c>
      <c r="W42" s="2">
        <f t="shared" si="12"/>
      </c>
      <c r="X42" s="2">
        <f t="shared" si="12"/>
      </c>
      <c r="Y42" s="2">
        <f t="shared" si="12"/>
      </c>
      <c r="Z42" s="2">
        <f t="shared" si="12"/>
      </c>
      <c r="AA42" s="2">
        <f t="shared" si="12"/>
      </c>
      <c r="AB42" s="2">
        <f t="shared" si="12"/>
      </c>
      <c r="AC42" s="2">
        <f t="shared" si="12"/>
      </c>
      <c r="AD42" s="2">
        <f t="shared" si="12"/>
      </c>
      <c r="AE42" s="1"/>
    </row>
    <row r="43" spans="1:31" ht="12.75">
      <c r="A43" s="25" t="s">
        <v>46</v>
      </c>
      <c r="B43" s="26">
        <f>B7+B13+B35+AE16</f>
        <v>254</v>
      </c>
      <c r="F43" s="2">
        <f>IF(AD42="","",IF(AD42=$B$38,"",AD42+1))</f>
      </c>
      <c r="G43" s="2">
        <f aca="true" t="shared" si="13" ref="G43:AD43">IF(F43="","",IF(F43=$B$38,"",F43+1))</f>
      </c>
      <c r="H43" s="2">
        <f t="shared" si="13"/>
      </c>
      <c r="I43" s="2">
        <f t="shared" si="13"/>
      </c>
      <c r="J43" s="2">
        <f t="shared" si="13"/>
      </c>
      <c r="K43" s="2">
        <f t="shared" si="13"/>
      </c>
      <c r="L43" s="2">
        <f t="shared" si="13"/>
      </c>
      <c r="M43" s="2">
        <f t="shared" si="13"/>
      </c>
      <c r="N43" s="2">
        <f t="shared" si="13"/>
      </c>
      <c r="O43" s="2">
        <f t="shared" si="13"/>
      </c>
      <c r="P43" s="2">
        <f t="shared" si="13"/>
      </c>
      <c r="Q43" s="2">
        <f t="shared" si="13"/>
      </c>
      <c r="R43" s="2">
        <f t="shared" si="13"/>
      </c>
      <c r="S43" s="2">
        <f t="shared" si="13"/>
      </c>
      <c r="T43" s="2">
        <f t="shared" si="13"/>
      </c>
      <c r="U43" s="2">
        <f t="shared" si="13"/>
      </c>
      <c r="V43" s="2">
        <f t="shared" si="13"/>
      </c>
      <c r="W43" s="2">
        <f t="shared" si="13"/>
      </c>
      <c r="X43" s="2">
        <f t="shared" si="13"/>
      </c>
      <c r="Y43" s="2">
        <f t="shared" si="13"/>
      </c>
      <c r="Z43" s="2">
        <f t="shared" si="13"/>
      </c>
      <c r="AA43" s="2">
        <f t="shared" si="13"/>
      </c>
      <c r="AB43" s="2">
        <f t="shared" si="13"/>
      </c>
      <c r="AC43" s="2">
        <f t="shared" si="13"/>
      </c>
      <c r="AD43" s="2">
        <f t="shared" si="13"/>
      </c>
      <c r="AE43" s="1"/>
    </row>
  </sheetData>
  <mergeCells count="11">
    <mergeCell ref="F18:AD18"/>
    <mergeCell ref="E20:E21"/>
    <mergeCell ref="A1:AF1"/>
    <mergeCell ref="F3:X3"/>
    <mergeCell ref="D5:D9"/>
    <mergeCell ref="D11:D15"/>
    <mergeCell ref="E30:E31"/>
    <mergeCell ref="E22:E23"/>
    <mergeCell ref="E24:E25"/>
    <mergeCell ref="E26:E27"/>
    <mergeCell ref="E28:E29"/>
  </mergeCells>
  <conditionalFormatting sqref="F20:AD31">
    <cfRule type="cellIs" priority="1" dxfId="1" operator="equal" stopIfTrue="1">
      <formula>"W"</formula>
    </cfRule>
  </conditionalFormatting>
  <conditionalFormatting sqref="Z16">
    <cfRule type="expression" priority="2" dxfId="0" stopIfTrue="1">
      <formula>Z16&gt;B19</formula>
    </cfRule>
  </conditionalFormatting>
  <printOptions horizontalCentered="1" verticalCentered="1"/>
  <pageMargins left="0" right="0" top="0" bottom="0" header="0" footer="0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3"/>
  <sheetViews>
    <sheetView workbookViewId="0" topLeftCell="A1">
      <selection activeCell="B5" sqref="B5"/>
    </sheetView>
  </sheetViews>
  <sheetFormatPr defaultColWidth="9.140625" defaultRowHeight="12.75"/>
  <cols>
    <col min="1" max="1" width="14.28125" style="0" bestFit="1" customWidth="1"/>
    <col min="2" max="2" width="5.28125" style="0" customWidth="1"/>
    <col min="3" max="3" width="8.57421875" style="0" customWidth="1"/>
    <col min="4" max="4" width="2.8515625" style="0" customWidth="1"/>
    <col min="5" max="5" width="6.00390625" style="1" customWidth="1"/>
    <col min="6" max="30" width="3.57421875" style="1" customWidth="1"/>
    <col min="31" max="31" width="6.28125" style="0" customWidth="1"/>
    <col min="32" max="32" width="3.7109375" style="0" customWidth="1"/>
  </cols>
  <sheetData>
    <row r="1" spans="1:32" s="12" customFormat="1" ht="59.25">
      <c r="A1" s="51" t="s">
        <v>61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3"/>
    </row>
    <row r="2" ht="12.75">
      <c r="AE2">
        <f>IF(COUNTA(F2:AD2)&gt;0,COUNTA(F2:AD2),"")</f>
      </c>
    </row>
    <row r="3" spans="6:31" ht="12.75">
      <c r="F3" s="54" t="s">
        <v>39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6"/>
      <c r="Y3" s="4"/>
      <c r="AE3" s="5" t="s">
        <v>15</v>
      </c>
    </row>
    <row r="4" spans="1:31" ht="12.75">
      <c r="A4" t="s">
        <v>1</v>
      </c>
      <c r="B4" s="21">
        <v>5</v>
      </c>
      <c r="C4" t="str">
        <f>IF(ISNA(VLOOKUP(B4,Tables!B4:C8,2,FALSE)),"",VLOOKUP(B4,Tables!B4:C8,2,FALSE))</f>
        <v>Galleon</v>
      </c>
      <c r="G4" s="6"/>
      <c r="H4" s="17" t="s">
        <v>41</v>
      </c>
      <c r="I4" s="6"/>
      <c r="J4" s="6"/>
      <c r="K4" s="6"/>
      <c r="L4" s="6"/>
      <c r="M4" s="6"/>
      <c r="N4" s="6"/>
      <c r="O4" s="6" t="s">
        <v>54</v>
      </c>
      <c r="P4" s="6"/>
      <c r="Q4" s="6"/>
      <c r="R4" s="6"/>
      <c r="S4" s="6"/>
      <c r="X4" s="5" t="s">
        <v>42</v>
      </c>
      <c r="Z4" s="2">
        <f>IF(AA4="","",COUNTIF($F$5:$X$15,AA4))</f>
        <v>14</v>
      </c>
      <c r="AA4" s="23" t="str">
        <f>IF(Tables!B15="","",Tables!B15)</f>
        <v>C</v>
      </c>
      <c r="AB4" s="18" t="str">
        <f>IF(AA4="","",VLOOKUP(AA4,Tables!$B$15:$D$22,2,FALSE))</f>
        <v>Cannon</v>
      </c>
      <c r="AC4" s="19"/>
      <c r="AD4" s="20"/>
      <c r="AE4" s="10">
        <f>Z4*IF(ISNA(VLOOKUP(MID(AA4,1,1),Tables!$B$15:$D$22,3,FALSE)),0,VLOOKUP(MID(AA4,1,1),Tables!$B$15:$D$22,3,FALSE))</f>
        <v>210</v>
      </c>
    </row>
    <row r="5" spans="2:31" ht="12.75">
      <c r="B5" s="14"/>
      <c r="D5" s="60" t="s">
        <v>52</v>
      </c>
      <c r="E5" s="59" t="s">
        <v>43</v>
      </c>
      <c r="F5" s="22"/>
      <c r="G5" s="22"/>
      <c r="H5" s="21"/>
      <c r="I5" s="21" t="s">
        <v>18</v>
      </c>
      <c r="J5" s="21"/>
      <c r="K5" s="22"/>
      <c r="L5" s="21"/>
      <c r="M5" s="21"/>
      <c r="N5" s="21"/>
      <c r="O5" s="21"/>
      <c r="P5" s="21"/>
      <c r="Q5" s="21"/>
      <c r="R5" s="21"/>
      <c r="S5" s="22"/>
      <c r="T5" s="21"/>
      <c r="U5" s="21"/>
      <c r="V5" s="21"/>
      <c r="W5" s="21"/>
      <c r="X5" s="21"/>
      <c r="Z5" s="2">
        <f aca="true" t="shared" si="0" ref="Z5:Z15">IF(AA5="","",COUNTIF($F$5:$X$15,AA5))</f>
        <v>0</v>
      </c>
      <c r="AA5" s="23" t="str">
        <f>IF(Tables!B16="","",Tables!B16)</f>
        <v>M</v>
      </c>
      <c r="AB5" s="18" t="str">
        <f>IF(AA5="","",VLOOKUP(AA5,Tables!$B$15:$D$22,2,FALSE))</f>
        <v>Mortar</v>
      </c>
      <c r="AC5" s="19"/>
      <c r="AD5" s="20"/>
      <c r="AE5" s="10">
        <f>Z5*IF(ISNA(VLOOKUP(MID(AA5,1,1),Tables!$B$15:$D$22,3,FALSE)),0,VLOOKUP(MID(AA5,1,1),Tables!$B$15:$D$22,3,FALSE))</f>
        <v>0</v>
      </c>
    </row>
    <row r="6" spans="2:31" ht="12.75">
      <c r="B6" s="14"/>
      <c r="D6" s="60"/>
      <c r="F6" s="22"/>
      <c r="G6" s="21"/>
      <c r="H6" s="21"/>
      <c r="I6" s="21"/>
      <c r="J6" s="21"/>
      <c r="K6" s="22"/>
      <c r="L6" s="21"/>
      <c r="M6" s="21"/>
      <c r="N6" s="21"/>
      <c r="O6" s="21"/>
      <c r="P6" s="21"/>
      <c r="Q6" s="21"/>
      <c r="R6" s="21"/>
      <c r="S6" s="22"/>
      <c r="T6" s="21"/>
      <c r="U6" s="21"/>
      <c r="V6" s="21"/>
      <c r="W6" s="21"/>
      <c r="X6" s="21"/>
      <c r="Z6" s="2">
        <f t="shared" si="0"/>
        <v>1</v>
      </c>
      <c r="AA6" s="23" t="str">
        <f>IF(Tables!B17="","",Tables!B17)</f>
        <v>R</v>
      </c>
      <c r="AB6" s="18" t="str">
        <f>IF(AA6="","",VLOOKUP(AA6,Tables!$B$15:$D$22,2,FALSE))</f>
        <v>Rockets</v>
      </c>
      <c r="AC6" s="19"/>
      <c r="AD6" s="20"/>
      <c r="AE6" s="10">
        <f>Z6*IF(ISNA(VLOOKUP(MID(AA6,1,1),Tables!$B$15:$D$22,3,FALSE)),0,VLOOKUP(MID(AA6,1,1),Tables!$B$15:$D$22,3,FALSE))</f>
        <v>15</v>
      </c>
    </row>
    <row r="7" spans="1:31" ht="12.75">
      <c r="A7" t="s">
        <v>0</v>
      </c>
      <c r="B7" s="21">
        <v>18</v>
      </c>
      <c r="D7" s="60"/>
      <c r="F7" s="21"/>
      <c r="G7" s="21"/>
      <c r="H7" s="21" t="s">
        <v>34</v>
      </c>
      <c r="I7" s="21"/>
      <c r="J7" s="21"/>
      <c r="K7" s="22"/>
      <c r="L7" s="21"/>
      <c r="M7" s="21"/>
      <c r="N7" s="21"/>
      <c r="O7" s="21"/>
      <c r="P7" s="21"/>
      <c r="Q7" s="21"/>
      <c r="R7" s="21"/>
      <c r="S7" s="22"/>
      <c r="T7" s="21"/>
      <c r="U7" s="21"/>
      <c r="V7" s="21" t="s">
        <v>19</v>
      </c>
      <c r="W7" s="21"/>
      <c r="X7" s="21"/>
      <c r="Z7" s="2">
        <f t="shared" si="0"/>
        <v>1</v>
      </c>
      <c r="AA7" s="23" t="str">
        <f>IF(Tables!B18="","",Tables!B18)</f>
        <v>V</v>
      </c>
      <c r="AB7" s="18" t="str">
        <f>IF(AA7="","",VLOOKUP(AA7,Tables!$B$15:$D$22,2,FALSE))</f>
        <v>Volley Gun</v>
      </c>
      <c r="AC7" s="19"/>
      <c r="AD7" s="20"/>
      <c r="AE7" s="10">
        <f>Z7*IF(ISNA(VLOOKUP(MID(AA7,1,1),Tables!$B$15:$D$22,3,FALSE)),0,VLOOKUP(MID(AA7,1,1),Tables!$B$15:$D$22,3,FALSE))</f>
        <v>15</v>
      </c>
    </row>
    <row r="8" spans="2:31" ht="12.75">
      <c r="B8" s="22"/>
      <c r="D8" s="60"/>
      <c r="F8" s="22"/>
      <c r="G8" s="21"/>
      <c r="H8" s="21"/>
      <c r="I8" s="21"/>
      <c r="J8" s="21"/>
      <c r="K8" s="22"/>
      <c r="L8" s="21"/>
      <c r="M8" s="21"/>
      <c r="N8" s="21"/>
      <c r="O8" s="21"/>
      <c r="P8" s="21"/>
      <c r="Q8" s="21"/>
      <c r="R8" s="21"/>
      <c r="S8" s="22"/>
      <c r="T8" s="21"/>
      <c r="U8" s="21"/>
      <c r="V8" s="21"/>
      <c r="W8" s="21"/>
      <c r="X8" s="21"/>
      <c r="Z8" s="2">
        <f t="shared" si="0"/>
        <v>0</v>
      </c>
      <c r="AA8" s="23" t="str">
        <f>IF(Tables!B19="","",Tables!B19)</f>
        <v>T</v>
      </c>
      <c r="AB8" s="18" t="str">
        <f>IF(AA8="","",VLOOKUP(AA8,Tables!$B$15:$D$22,2,FALSE))</f>
        <v>Torpedoes</v>
      </c>
      <c r="AC8" s="19"/>
      <c r="AD8" s="20"/>
      <c r="AE8" s="10">
        <f>Z8*IF(ISNA(VLOOKUP(MID(AA8,1,1),Tables!$B$15:$D$22,3,FALSE)),0,VLOOKUP(MID(AA8,1,1),Tables!$B$15:$D$22,3,FALSE))</f>
        <v>0</v>
      </c>
    </row>
    <row r="9" spans="1:31" ht="12.75">
      <c r="A9" t="s">
        <v>12</v>
      </c>
      <c r="B9" s="7">
        <f>SUM(B7)+VLOOKUP(B4,Tables!B4:D8,3,FALSE)</f>
        <v>14</v>
      </c>
      <c r="D9" s="60"/>
      <c r="E9" s="59" t="s">
        <v>44</v>
      </c>
      <c r="F9" s="22"/>
      <c r="G9" s="22"/>
      <c r="H9" s="21"/>
      <c r="I9" s="21" t="s">
        <v>18</v>
      </c>
      <c r="J9" s="21"/>
      <c r="K9" s="22"/>
      <c r="L9" s="21"/>
      <c r="M9" s="21"/>
      <c r="N9" s="21"/>
      <c r="O9" s="21"/>
      <c r="P9" s="21"/>
      <c r="Q9" s="21"/>
      <c r="R9" s="21"/>
      <c r="S9" s="22"/>
      <c r="T9" s="21"/>
      <c r="U9" s="21"/>
      <c r="V9" s="21"/>
      <c r="W9" s="21"/>
      <c r="X9" s="21"/>
      <c r="Z9" s="2">
        <f t="shared" si="0"/>
        <v>0</v>
      </c>
      <c r="AA9" s="23" t="str">
        <f>IF(Tables!B20="","",Tables!B20)</f>
        <v>A</v>
      </c>
      <c r="AB9" s="18" t="str">
        <f>IF(AA9="","",VLOOKUP(AA9,Tables!$B$15:$D$22,2,FALSE))</f>
        <v>cAtapult</v>
      </c>
      <c r="AC9" s="19"/>
      <c r="AD9" s="20"/>
      <c r="AE9" s="10">
        <f>Z9*IF(ISNA(VLOOKUP(MID(AA9,1,1),Tables!$B$15:$D$22,3,FALSE)),0,VLOOKUP(MID(AA9,1,1),Tables!$B$15:$D$22,3,FALSE))</f>
        <v>0</v>
      </c>
    </row>
    <row r="10" spans="2:31" ht="12.75">
      <c r="B10" s="7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14"/>
      <c r="U10" s="14"/>
      <c r="V10" s="14"/>
      <c r="W10" s="14"/>
      <c r="X10" s="14"/>
      <c r="Z10" s="2">
        <f t="shared" si="0"/>
      </c>
      <c r="AA10" s="23">
        <f>IF(Tables!B21="","",Tables!B21)</f>
      </c>
      <c r="AB10" s="18">
        <f>IF(AA10="","",VLOOKUP(AA10,Tables!$B$15:$D$22,2,FALSE))</f>
      </c>
      <c r="AC10" s="19"/>
      <c r="AD10" s="20"/>
      <c r="AE10" s="10"/>
    </row>
    <row r="11" spans="1:31" ht="12.75">
      <c r="A11" t="s">
        <v>14</v>
      </c>
      <c r="B11" s="7" t="str">
        <f>IF(B9&lt;B7,INT(B9/2)&amp;"""",INT(B7/2)&amp;"""")</f>
        <v>7"</v>
      </c>
      <c r="D11" s="60" t="s">
        <v>40</v>
      </c>
      <c r="E11" s="59" t="s">
        <v>43</v>
      </c>
      <c r="F11" s="22"/>
      <c r="G11" s="22"/>
      <c r="H11" s="21"/>
      <c r="I11" s="21" t="s">
        <v>18</v>
      </c>
      <c r="J11" s="21"/>
      <c r="K11" s="21"/>
      <c r="L11" s="21" t="s">
        <v>18</v>
      </c>
      <c r="M11" s="21"/>
      <c r="N11" s="21"/>
      <c r="O11" s="21" t="s">
        <v>18</v>
      </c>
      <c r="P11" s="21"/>
      <c r="Q11" s="21"/>
      <c r="R11" s="21" t="s">
        <v>18</v>
      </c>
      <c r="S11" s="21"/>
      <c r="T11" s="21"/>
      <c r="U11" s="21" t="s">
        <v>18</v>
      </c>
      <c r="V11" s="21"/>
      <c r="W11" s="21"/>
      <c r="X11" s="21"/>
      <c r="Z11" s="2">
        <f t="shared" si="0"/>
      </c>
      <c r="AA11" s="23">
        <f>IF(Tables!B22="","",Tables!B22)</f>
      </c>
      <c r="AB11" s="18">
        <f>IF(AA11="","",VLOOKUP(AA11,Tables!$B$15:$D$22,2,FALSE))</f>
      </c>
      <c r="AC11" s="19"/>
      <c r="AD11" s="20"/>
      <c r="AE11" s="10"/>
    </row>
    <row r="12" spans="2:31" ht="12.75">
      <c r="B12" s="7"/>
      <c r="D12" s="60"/>
      <c r="F12" s="22"/>
      <c r="G12" s="21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1" t="s">
        <v>18</v>
      </c>
      <c r="Z12" s="2">
        <f t="shared" si="0"/>
      </c>
      <c r="AA12" s="23">
        <f>IF(Tables!B23="","",Tables!B23)</f>
      </c>
      <c r="AB12" s="18">
        <f>IF(AA12="","",VLOOKUP(AA12,Tables!$B$15:$D$22,2,FALSE))</f>
      </c>
      <c r="AC12" s="19"/>
      <c r="AD12" s="20"/>
      <c r="AE12" s="10"/>
    </row>
    <row r="13" spans="1:31" ht="12.75">
      <c r="A13" t="s">
        <v>2</v>
      </c>
      <c r="B13" s="7">
        <f>SUM(B4*B7)</f>
        <v>90</v>
      </c>
      <c r="D13" s="60"/>
      <c r="F13" s="21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1"/>
      <c r="Z13" s="2">
        <f t="shared" si="0"/>
      </c>
      <c r="AA13" s="23">
        <f>IF(Tables!B24="","",Tables!B24)</f>
      </c>
      <c r="AB13" s="18">
        <f>IF(AA13="","",VLOOKUP(AA13,Tables!$B$15:$D$22,2,FALSE))</f>
      </c>
      <c r="AC13" s="19"/>
      <c r="AD13" s="20"/>
      <c r="AE13" s="10"/>
    </row>
    <row r="14" spans="2:31" ht="12.75">
      <c r="B14" s="1"/>
      <c r="D14" s="60"/>
      <c r="F14" s="22"/>
      <c r="G14" s="21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14"/>
      <c r="U14" s="14"/>
      <c r="V14" s="14"/>
      <c r="W14" s="14"/>
      <c r="X14" s="21" t="s">
        <v>18</v>
      </c>
      <c r="Z14" s="2">
        <f t="shared" si="0"/>
      </c>
      <c r="AA14" s="23">
        <f>IF(Tables!B25="","",Tables!B25)</f>
      </c>
      <c r="AB14" s="18">
        <f>IF(AA14="","",VLOOKUP(AA14,Tables!$B$15:$D$22,2,FALSE))</f>
      </c>
      <c r="AC14" s="19"/>
      <c r="AD14" s="20"/>
      <c r="AE14" s="10"/>
    </row>
    <row r="15" spans="1:31" ht="12.75">
      <c r="A15" t="s">
        <v>3</v>
      </c>
      <c r="B15" s="21">
        <v>5</v>
      </c>
      <c r="D15" s="60"/>
      <c r="E15" s="59" t="s">
        <v>44</v>
      </c>
      <c r="F15" s="22"/>
      <c r="G15" s="22"/>
      <c r="H15" s="21"/>
      <c r="I15" s="21" t="s">
        <v>18</v>
      </c>
      <c r="J15" s="21"/>
      <c r="K15" s="21"/>
      <c r="L15" s="21" t="s">
        <v>18</v>
      </c>
      <c r="M15" s="21"/>
      <c r="N15" s="21"/>
      <c r="O15" s="21" t="s">
        <v>18</v>
      </c>
      <c r="P15" s="21"/>
      <c r="Q15" s="21"/>
      <c r="R15" s="21" t="s">
        <v>18</v>
      </c>
      <c r="S15" s="21"/>
      <c r="T15" s="21"/>
      <c r="U15" s="21" t="s">
        <v>18</v>
      </c>
      <c r="V15" s="21"/>
      <c r="W15" s="21"/>
      <c r="X15" s="21"/>
      <c r="Z15" s="2">
        <f t="shared" si="0"/>
      </c>
      <c r="AA15" s="23">
        <f>IF(Tables!B26="","",Tables!B26)</f>
      </c>
      <c r="AB15" s="18">
        <f>IF(AA15="","",VLOOKUP(AA15,Tables!$B$15:$D$22,2,FALSE))</f>
      </c>
      <c r="AC15" s="19"/>
      <c r="AD15" s="20"/>
      <c r="AE15" s="10"/>
    </row>
    <row r="16" spans="2:32" ht="12.75">
      <c r="B16" s="1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Z16" s="1">
        <f>SUM(Z4:Z15)</f>
        <v>16</v>
      </c>
      <c r="AA16" t="s">
        <v>16</v>
      </c>
      <c r="AE16">
        <f>SUM(AE4:AE10)</f>
        <v>240</v>
      </c>
      <c r="AF16" t="s">
        <v>53</v>
      </c>
    </row>
    <row r="17" spans="1:28" ht="12.75">
      <c r="A17" t="s">
        <v>4</v>
      </c>
      <c r="B17" s="21">
        <v>6</v>
      </c>
      <c r="AB17"/>
    </row>
    <row r="18" spans="6:30" ht="12.75">
      <c r="F18" s="54" t="s">
        <v>47</v>
      </c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6"/>
    </row>
    <row r="19" spans="1:5" ht="12.75">
      <c r="A19" s="46" t="s">
        <v>33</v>
      </c>
      <c r="B19" s="47">
        <f>INT((B13/Tables!B12)+0.5)</f>
        <v>23</v>
      </c>
      <c r="C19" s="46" t="s">
        <v>16</v>
      </c>
      <c r="E19" s="1" t="s">
        <v>1</v>
      </c>
    </row>
    <row r="20" spans="1:30" ht="12.75">
      <c r="A20" s="46"/>
      <c r="B20" s="47"/>
      <c r="C20" s="46"/>
      <c r="E20" s="57">
        <f>IF(E22="","",IF(E22=$B$4,"",E22+1))</f>
      </c>
      <c r="F20" s="36">
        <f>IF(F21="","",IF(COUNTIF($F$26:$AD$30,"W")&lt;$Z$16,IF((F21/$AB$33)=INT(F21/$AB$33),"W",""),""))</f>
      </c>
      <c r="G20" s="36">
        <f>IF(G21="","",IF((COUNTIF($F20:F$24,"W")+COUNTIF($F$26:$AD$30,"W"))&lt;$Z$16,IF((G21/$AB$33)=INT(G21/$AB$33),"W",""),""))</f>
      </c>
      <c r="H20" s="36">
        <f>IF(H21="","",IF((COUNTIF($F20:G$24,"W")+COUNTIF($F$26:$AD$30,"W"))&lt;$Z$16,IF((H21/$AB$33)=INT(H21/$AB$33),"W",""),""))</f>
      </c>
      <c r="I20" s="36">
        <f>IF(I21="","",IF((COUNTIF($F20:H$24,"W")+COUNTIF($F$26:$AD$30,"W"))&lt;$Z$16,IF((I21/$AB$33)=INT(I21/$AB$33),"W",""),""))</f>
      </c>
      <c r="J20" s="36">
        <f>IF(J21="","",IF((COUNTIF($F20:I$24,"W")+COUNTIF($F$26:$AD$30,"W"))&lt;$Z$16,IF((J21/$AB$33)=INT(J21/$AB$33),"W",""),""))</f>
      </c>
      <c r="K20" s="36">
        <f>IF(K21="","",IF((COUNTIF($F20:J$24,"W")+COUNTIF($F$26:$AD$30,"W"))&lt;$Z$16,IF((K21/$AB$33)=INT(K21/$AB$33),"W",""),""))</f>
      </c>
      <c r="L20" s="36">
        <f>IF(L21="","",IF((COUNTIF($F20:K$24,"W")+COUNTIF($F$26:$AD$30,"W"))&lt;$Z$16,IF((L21/$AB$33)=INT(L21/$AB$33),"W",""),""))</f>
      </c>
      <c r="M20" s="36">
        <f>IF(M21="","",IF((COUNTIF($F20:L$24,"W")+COUNTIF($F$26:$AD$30,"W"))&lt;$Z$16,IF((M21/$AB$33)=INT(M21/$AB$33),"W",""),""))</f>
      </c>
      <c r="N20" s="36">
        <f>IF(N21="","",IF((COUNTIF($F20:M$24,"W")+COUNTIF($F$26:$AD$30,"W"))&lt;$Z$16,IF((N21/$AB$33)=INT(N21/$AB$33),"W",""),""))</f>
      </c>
      <c r="O20" s="36">
        <f>IF(O21="","",IF((COUNTIF($F20:N$24,"W")+COUNTIF($F$26:$AD$30,"W"))&lt;$Z$16,IF((O21/$AB$33)=INT(O21/$AB$33),"W",""),""))</f>
      </c>
      <c r="P20" s="36">
        <f>IF(P21="","",IF((COUNTIF($F20:O$24,"W")+COUNTIF($F$26:$AD$30,"W"))&lt;$Z$16,IF((P21/$AB$33)=INT(P21/$AB$33),"W",""),""))</f>
      </c>
      <c r="Q20" s="36">
        <f>IF(Q21="","",IF((COUNTIF($F20:P$24,"W")+COUNTIF($F$26:$AD$30,"W"))&lt;$Z$16,IF((Q21/$AB$33)=INT(Q21/$AB$33),"W",""),""))</f>
      </c>
      <c r="R20" s="36">
        <f>IF(R21="","",IF((COUNTIF($F20:Q$24,"W")+COUNTIF($F$26:$AD$30,"W"))&lt;$Z$16,IF((R21/$AB$33)=INT(R21/$AB$33),"W",""),""))</f>
      </c>
      <c r="S20" s="36">
        <f>IF(S21="","",IF((COUNTIF($F20:R$24,"W")+COUNTIF($F$26:$AD$30,"W"))&lt;$Z$16,IF((S21/$AB$33)=INT(S21/$AB$33),"W",""),""))</f>
      </c>
      <c r="T20" s="36">
        <f>IF(T21="","",IF((COUNTIF($F20:S$24,"W")+COUNTIF($F$26:$AD$30,"W"))&lt;$Z$16,IF((T21/$AB$33)=INT(T21/$AB$33),"W",""),""))</f>
      </c>
      <c r="U20" s="36">
        <f>IF(U21="","",IF((COUNTIF($F20:T$24,"W")+COUNTIF($F$26:$AD$30,"W"))&lt;$Z$16,IF((U21/$AB$33)=INT(U21/$AB$33),"W",""),""))</f>
      </c>
      <c r="V20" s="36">
        <f>IF(V21="","",IF((COUNTIF($F20:U$24,"W")+COUNTIF($F$26:$AD$30,"W"))&lt;$Z$16,IF((V21/$AB$33)=INT(V21/$AB$33),"W",""),""))</f>
      </c>
      <c r="W20" s="36">
        <f>IF(W21="","",IF((COUNTIF($F20:V$24,"W")+COUNTIF($F$26:$AD$30,"W"))&lt;$Z$16,IF((W21/$AB$33)=INT(W21/$AB$33),"W",""),""))</f>
      </c>
      <c r="X20" s="36">
        <f>IF(X21="","",IF((COUNTIF($F20:W$24,"W")+COUNTIF($F$26:$AD$30,"W"))&lt;$Z$16,IF((X21/$AB$33)=INT(X21/$AB$33),"W",""),""))</f>
      </c>
      <c r="Y20" s="36">
        <f>IF(Y21="","",IF((COUNTIF($F20:X$24,"W")+COUNTIF($F$26:$AD$30,"W"))&lt;$Z$16,IF((Y21/$AB$33)=INT(Y21/$AB$33),"W",""),""))</f>
      </c>
      <c r="Z20" s="36">
        <f>IF(Z21="","",IF((COUNTIF($F20:Y$24,"W")+COUNTIF($F$26:$AD$30,"W"))&lt;$Z$16,IF((Z21/$AB$33)=INT(Z21/$AB$33),"W",""),""))</f>
      </c>
      <c r="AA20" s="36">
        <f>IF(AA21="","",IF((COUNTIF($F20:Z$24,"W")+COUNTIF($F$26:$AD$30,"W"))&lt;$Z$16,IF((AA21/$AB$33)=INT(AA21/$AB$33),"W",""),""))</f>
      </c>
      <c r="AB20" s="36">
        <f>IF(AB21="","",IF((COUNTIF($F20:AA$24,"W")+COUNTIF($F$26:$AD$30,"W"))&lt;$Z$16,IF((AB21/$AB$33)=INT(AB21/$AB$33),"W",""),""))</f>
      </c>
      <c r="AC20" s="36">
        <f>IF(AC21="","",IF((COUNTIF($F20:AB$24,"W")+COUNTIF($F$26:$AD$30,"W"))&lt;$Z$16,IF((AC21/$AB$33)=INT(AC21/$AB$33),"W",""),""))</f>
      </c>
      <c r="AD20" s="61">
        <f>IF(AD21="","",IF((COUNTIF($F20:AC$24,"W")+COUNTIF($F$26:$AD$30,"W"))&lt;$Z$16,IF((AD21/$AB$33)=INT(AD21/$AB$33),"W",""),""))</f>
      </c>
    </row>
    <row r="21" spans="1:30" ht="12.75">
      <c r="A21" s="46"/>
      <c r="B21" s="47"/>
      <c r="C21" s="46"/>
      <c r="E21" s="57"/>
      <c r="F21" s="29">
        <f>IF(MAX(F23:AD23)=0,"",IF(MAX(F23:AD23)=$B$13,"",MAX(F23:AD23)+1))</f>
      </c>
      <c r="G21" s="31">
        <f aca="true" t="shared" si="1" ref="G21:AD21">IF(F21="","",IF(G$32="","",IF(F21=$B$13,"",F21+1)))</f>
      </c>
      <c r="H21" s="30">
        <f t="shared" si="1"/>
      </c>
      <c r="I21" s="31">
        <f t="shared" si="1"/>
      </c>
      <c r="J21" s="30">
        <f t="shared" si="1"/>
      </c>
      <c r="K21" s="31">
        <f t="shared" si="1"/>
      </c>
      <c r="L21" s="30">
        <f t="shared" si="1"/>
      </c>
      <c r="M21" s="31">
        <f t="shared" si="1"/>
      </c>
      <c r="N21" s="30">
        <f t="shared" si="1"/>
      </c>
      <c r="O21" s="31">
        <f t="shared" si="1"/>
      </c>
      <c r="P21" s="30">
        <f t="shared" si="1"/>
      </c>
      <c r="Q21" s="31">
        <f t="shared" si="1"/>
      </c>
      <c r="R21" s="30">
        <f t="shared" si="1"/>
      </c>
      <c r="S21" s="31">
        <f t="shared" si="1"/>
      </c>
      <c r="T21" s="30">
        <f t="shared" si="1"/>
      </c>
      <c r="U21" s="31">
        <f t="shared" si="1"/>
      </c>
      <c r="V21" s="30">
        <f t="shared" si="1"/>
      </c>
      <c r="W21" s="31">
        <f t="shared" si="1"/>
      </c>
      <c r="X21" s="30">
        <f t="shared" si="1"/>
      </c>
      <c r="Y21" s="31">
        <f t="shared" si="1"/>
      </c>
      <c r="Z21" s="30">
        <f t="shared" si="1"/>
      </c>
      <c r="AA21" s="31">
        <f t="shared" si="1"/>
      </c>
      <c r="AB21" s="30">
        <f t="shared" si="1"/>
      </c>
      <c r="AC21" s="31">
        <f t="shared" si="1"/>
      </c>
      <c r="AD21" s="31">
        <f t="shared" si="1"/>
      </c>
    </row>
    <row r="22" spans="2:31" ht="12.75">
      <c r="B22" s="22"/>
      <c r="E22" s="57">
        <f>IF(E24="","",IF(E24=$B$4,"",E24+1))</f>
        <v>5</v>
      </c>
      <c r="F22" s="36">
        <f>IF(F23="","",IF(COUNTIF($F$24:$AD$30,"W")&lt;$Z$16,IF((F23/$AB$33)=INT(F23/$AB$33),"W",""),""))</f>
      </c>
      <c r="G22" s="36">
        <f>IF(G23="","",IF((COUNTIF($F$22:F22,"W")+COUNTIF($F$24:$AD$30,"W"))&lt;$Z$16,IF((G23/$AB$33)=INT(G23/$AB$33),"W",""),""))</f>
      </c>
      <c r="H22" s="36" t="str">
        <f>IF(H23="","",IF((COUNTIF($F$22:G22,"W")+COUNTIF($F$24:$AD$30,"W"))&lt;$Z$16,IF((H23/$AB$33)=INT(H23/$AB$33),"W",""),""))</f>
        <v>W</v>
      </c>
      <c r="I22" s="36">
        <f>IF(I23="","",IF((COUNTIF($F$22:H22,"W")+COUNTIF($F$24:$AD$30,"W"))&lt;$Z$16,IF((I23/$AB$33)=INT(I23/$AB$33),"W",""),""))</f>
      </c>
      <c r="J22" s="36">
        <f>IF(J23="","",IF((COUNTIF($F$22:I22,"W")+COUNTIF($F$24:$AD$30,"W"))&lt;$Z$16,IF((J23/$AB$33)=INT(J23/$AB$33),"W",""),""))</f>
      </c>
      <c r="K22" s="36">
        <f>IF(K23="","",IF((COUNTIF($F$22:J22,"W")+COUNTIF($F$24:$AD$30,"W"))&lt;$Z$16,IF((K23/$AB$33)=INT(K23/$AB$33),"W",""),""))</f>
      </c>
      <c r="L22" s="36">
        <f>IF(L23="","",IF((COUNTIF($F$22:K22,"W")+COUNTIF($F$24:$AD$30,"W"))&lt;$Z$16,IF((L23/$AB$33)=INT(L23/$AB$33),"W",""),""))</f>
      </c>
      <c r="M22" s="36" t="str">
        <f>IF(M23="","",IF((COUNTIF($F$22:L22,"W")+COUNTIF($F$24:$AD$30,"W"))&lt;$Z$16,IF((M23/$AB$33)=INT(M23/$AB$33),"W",""),""))</f>
        <v>W</v>
      </c>
      <c r="N22" s="36">
        <f>IF(N23="","",IF((COUNTIF($F$22:M22,"W")+COUNTIF($F$24:$AD$30,"W"))&lt;$Z$16,IF((N23/$AB$33)=INT(N23/$AB$33),"W",""),""))</f>
      </c>
      <c r="O22" s="36">
        <f>IF(O23="","",IF((COUNTIF($F$22:N22,"W")+COUNTIF($F$24:$AD$30,"W"))&lt;$Z$16,IF((O23/$AB$33)=INT(O23/$AB$33),"W",""),""))</f>
      </c>
      <c r="P22" s="36">
        <f>IF(P23="","",IF((COUNTIF($F$22:O22,"W")+COUNTIF($F$24:$AD$30,"W"))&lt;$Z$16,IF((P23/$AB$33)=INT(P23/$AB$33),"W",""),""))</f>
      </c>
      <c r="Q22" s="36">
        <f>IF(Q23="","",IF((COUNTIF($F$22:P22,"W")+COUNTIF($F$24:$AD$30,"W"))&lt;$Z$16,IF((Q23/$AB$33)=INT(Q23/$AB$33),"W",""),""))</f>
      </c>
      <c r="R22" s="36">
        <f>IF(R23="","",IF((COUNTIF($F$22:Q22,"W")+COUNTIF($F$24:$AD$30,"W"))&lt;$Z$16,IF((R23/$AB$33)=INT(R23/$AB$33),"W",""),""))</f>
      </c>
      <c r="S22" s="36">
        <f>IF(S23="","",IF((COUNTIF($F$22:R22,"W")+COUNTIF($F$24:$AD$30,"W"))&lt;$Z$16,IF((S23/$AB$33)=INT(S23/$AB$33),"W",""),""))</f>
      </c>
      <c r="T22" s="36">
        <f>IF(T23="","",IF((COUNTIF($F$22:S22,"W")+COUNTIF($F$24:$AD$30,"W"))&lt;$Z$16,IF((T23/$AB$33)=INT(T23/$AB$33),"W",""),""))</f>
      </c>
      <c r="U22" s="36">
        <f>IF(U23="","",IF((COUNTIF($F$22:T22,"W")+COUNTIF($F$24:$AD$30,"W"))&lt;$Z$16,IF((U23/$AB$33)=INT(U23/$AB$33),"W",""),""))</f>
      </c>
      <c r="V22" s="36">
        <f>IF(V23="","",IF((COUNTIF($F$22:U22,"W")+COUNTIF($F$24:$AD$30,"W"))&lt;$Z$16,IF((V23/$AB$33)=INT(V23/$AB$33),"W",""),""))</f>
      </c>
      <c r="W22" s="36">
        <f>IF(W23="","",IF((COUNTIF($F$22:V22,"W")+COUNTIF($F$24:$AD$30,"W"))&lt;$Z$16,IF((W23/$AB$33)=INT(W23/$AB$33),"W",""),""))</f>
      </c>
      <c r="X22" s="36">
        <f>IF(X23="","",IF((COUNTIF($F$22:W22,"W")+COUNTIF($F$24:$AD$30,"W"))&lt;$Z$16,IF((X23/$AB$33)=INT(X23/$AB$33),"W",""),""))</f>
      </c>
      <c r="Y22" s="36">
        <f>IF(Y23="","",IF((COUNTIF($F$22:X22,"W")+COUNTIF($F$24:$AD$30,"W"))&lt;$Z$16,IF((Y23/$AB$33)=INT(Y23/$AB$33),"W",""),""))</f>
      </c>
      <c r="Z22" s="36">
        <f>IF(Z23="","",IF((COUNTIF($F$22:Y22,"W")+COUNTIF($F$24:$AD$30,"W"))&lt;$Z$16,IF((Z23/$AB$33)=INT(Z23/$AB$33),"W",""),""))</f>
      </c>
      <c r="AA22" s="36">
        <f>IF(AA23="","",IF((COUNTIF($F$22:Z22,"W")+COUNTIF($F$24:$AD$30,"W"))&lt;$Z$16,IF((AA23/$AB$33)=INT(AA23/$AB$33),"W",""),""))</f>
      </c>
      <c r="AB22" s="36">
        <f>IF(AB23="","",IF((COUNTIF($F$22:AA22,"W")+COUNTIF($F$24:$AD$30,"W"))&lt;$Z$16,IF((AB23/$AB$33)=INT(AB23/$AB$33),"W",""),""))</f>
      </c>
      <c r="AC22" s="36">
        <f>IF(AC23="","",IF((COUNTIF($F$22:AB22,"W")+COUNTIF($F$24:$AD$30,"W"))&lt;$Z$16,IF((AC23/$AB$33)=INT(AC23/$AB$33),"W",""),""))</f>
      </c>
      <c r="AD22" s="36">
        <f>IF(AD23="","",IF((COUNTIF($F$22:AC22,"W")+COUNTIF($F$24:$AD$30,"W"))&lt;$Z$16,IF((AD23/$AB$33)=INT(AD23/$AB$33),"W",""),""))</f>
      </c>
      <c r="AE22" s="37"/>
    </row>
    <row r="23" spans="2:30" ht="12.75">
      <c r="B23" s="1"/>
      <c r="E23" s="57"/>
      <c r="F23" s="29">
        <f>IF(MAX(F25:AD25)=0,"",IF(MAX(F25:AD25)=$B$13,"",MAX(F25:AD25)+1))</f>
        <v>73</v>
      </c>
      <c r="G23" s="31">
        <f aca="true" t="shared" si="2" ref="G23:AD23">IF(F23="","",IF(G$32="","",IF(F23=$B$13,"",F23+1)))</f>
        <v>74</v>
      </c>
      <c r="H23" s="30">
        <f t="shared" si="2"/>
        <v>75</v>
      </c>
      <c r="I23" s="31">
        <f t="shared" si="2"/>
        <v>76</v>
      </c>
      <c r="J23" s="30">
        <f t="shared" si="2"/>
        <v>77</v>
      </c>
      <c r="K23" s="31">
        <f t="shared" si="2"/>
        <v>78</v>
      </c>
      <c r="L23" s="30">
        <f t="shared" si="2"/>
        <v>79</v>
      </c>
      <c r="M23" s="31">
        <f t="shared" si="2"/>
        <v>80</v>
      </c>
      <c r="N23" s="30">
        <f t="shared" si="2"/>
        <v>81</v>
      </c>
      <c r="O23" s="31">
        <f t="shared" si="2"/>
        <v>82</v>
      </c>
      <c r="P23" s="30">
        <f t="shared" si="2"/>
        <v>83</v>
      </c>
      <c r="Q23" s="31">
        <f t="shared" si="2"/>
        <v>84</v>
      </c>
      <c r="R23" s="30">
        <f t="shared" si="2"/>
        <v>85</v>
      </c>
      <c r="S23" s="31">
        <f t="shared" si="2"/>
        <v>86</v>
      </c>
      <c r="T23" s="30">
        <f t="shared" si="2"/>
        <v>87</v>
      </c>
      <c r="U23" s="31">
        <f t="shared" si="2"/>
        <v>88</v>
      </c>
      <c r="V23" s="30">
        <f t="shared" si="2"/>
        <v>89</v>
      </c>
      <c r="W23" s="31">
        <f t="shared" si="2"/>
        <v>90</v>
      </c>
      <c r="X23" s="30">
        <f t="shared" si="2"/>
      </c>
      <c r="Y23" s="31">
        <f t="shared" si="2"/>
      </c>
      <c r="Z23" s="30">
        <f t="shared" si="2"/>
      </c>
      <c r="AA23" s="31">
        <f t="shared" si="2"/>
      </c>
      <c r="AB23" s="30">
        <f t="shared" si="2"/>
      </c>
      <c r="AC23" s="31">
        <f t="shared" si="2"/>
      </c>
      <c r="AD23" s="31">
        <f t="shared" si="2"/>
      </c>
    </row>
    <row r="24" spans="2:31" ht="12.75">
      <c r="B24" s="1"/>
      <c r="E24" s="57">
        <f>IF(E26="","",IF(E26=$B$4,"",E26+1))</f>
        <v>4</v>
      </c>
      <c r="F24" s="28" t="str">
        <f>IF(F25="","",IF(COUNTIF($F$26:$AD$30,"W")&lt;$Z$16,IF((F25/$AB$33)=INT(F25/$AB$33),"W",""),""))</f>
        <v>W</v>
      </c>
      <c r="G24" s="28">
        <f>IF(G25="","",IF((COUNTIF($F$24:F24,"W")+COUNTIF($F$26:$AD$30,"W"))&lt;$Z$16,IF((G25/$AB$33)=INT(G25/$AB$33),"W",""),""))</f>
      </c>
      <c r="H24" s="28">
        <f>IF(H25="","",IF((COUNTIF($F$24:G24,"W")+COUNTIF($F$26:$AD$30,"W"))&lt;$Z$16,IF((H25/$AB$33)=INT(H25/$AB$33),"W",""),""))</f>
      </c>
      <c r="I24" s="28">
        <f>IF(I25="","",IF((COUNTIF($F$24:H24,"W")+COUNTIF($F$26:$AD$30,"W"))&lt;$Z$16,IF((I25/$AB$33)=INT(I25/$AB$33),"W",""),""))</f>
      </c>
      <c r="J24" s="28">
        <f>IF(J25="","",IF((COUNTIF($F$24:I24,"W")+COUNTIF($F$26:$AD$30,"W"))&lt;$Z$16,IF((J25/$AB$33)=INT(J25/$AB$33),"W",""),""))</f>
      </c>
      <c r="K24" s="28" t="str">
        <f>IF(K25="","",IF((COUNTIF($F$24:J24,"W")+COUNTIF($F$26:$AD$30,"W"))&lt;$Z$16,IF((K25/$AB$33)=INT(K25/$AB$33),"W",""),""))</f>
        <v>W</v>
      </c>
      <c r="L24" s="28">
        <f>IF(L25="","",IF((COUNTIF($F$24:K24,"W")+COUNTIF($F$26:$AD$30,"W"))&lt;$Z$16,IF((L25/$AB$33)=INT(L25/$AB$33),"W",""),""))</f>
      </c>
      <c r="M24" s="28">
        <f>IF(M25="","",IF((COUNTIF($F$24:L24,"W")+COUNTIF($F$26:$AD$30,"W"))&lt;$Z$16,IF((M25/$AB$33)=INT(M25/$AB$33),"W",""),""))</f>
      </c>
      <c r="N24" s="28">
        <f>IF(N25="","",IF((COUNTIF($F$24:M24,"W")+COUNTIF($F$26:$AD$30,"W"))&lt;$Z$16,IF((N25/$AB$33)=INT(N25/$AB$33),"W",""),""))</f>
      </c>
      <c r="O24" s="28">
        <f>IF(O25="","",IF((COUNTIF($F$24:N24,"W")+COUNTIF($F$26:$AD$30,"W"))&lt;$Z$16,IF((O25/$AB$33)=INT(O25/$AB$33),"W",""),""))</f>
      </c>
      <c r="P24" s="28" t="str">
        <f>IF(P25="","",IF((COUNTIF($F$24:O24,"W")+COUNTIF($F$26:$AD$30,"W"))&lt;$Z$16,IF((P25/$AB$33)=INT(P25/$AB$33),"W",""),""))</f>
        <v>W</v>
      </c>
      <c r="Q24" s="28">
        <f>IF(Q25="","",IF((COUNTIF($F$24:P24,"W")+COUNTIF($F$26:$AD$30,"W"))&lt;$Z$16,IF((Q25/$AB$33)=INT(Q25/$AB$33),"W",""),""))</f>
      </c>
      <c r="R24" s="28">
        <f>IF(R25="","",IF((COUNTIF($F$24:Q24,"W")+COUNTIF($F$26:$AD$30,"W"))&lt;$Z$16,IF((R25/$AB$33)=INT(R25/$AB$33),"W",""),""))</f>
      </c>
      <c r="S24" s="28">
        <f>IF(S25="","",IF((COUNTIF($F$24:R24,"W")+COUNTIF($F$26:$AD$30,"W"))&lt;$Z$16,IF((S25/$AB$33)=INT(S25/$AB$33),"W",""),""))</f>
      </c>
      <c r="T24" s="28">
        <f>IF(T25="","",IF((COUNTIF($F$24:S24,"W")+COUNTIF($F$26:$AD$30,"W"))&lt;$Z$16,IF((T25/$AB$33)=INT(T25/$AB$33),"W",""),""))</f>
      </c>
      <c r="U24" s="28" t="str">
        <f>IF(U25="","",IF((COUNTIF($F$24:T24,"W")+COUNTIF($F$26:$AD$30,"W"))&lt;$Z$16,IF((U25/$AB$33)=INT(U25/$AB$33),"W",""),""))</f>
        <v>W</v>
      </c>
      <c r="V24" s="28">
        <f>IF(V25="","",IF((COUNTIF($F$24:U24,"W")+COUNTIF($F$26:$AD$30,"W"))&lt;$Z$16,IF((V25/$AB$33)=INT(V25/$AB$33),"W",""),""))</f>
      </c>
      <c r="W24" s="28">
        <f>IF(W25="","",IF((COUNTIF($F$24:V24,"W")+COUNTIF($F$26:$AD$30,"W"))&lt;$Z$16,IF((W25/$AB$33)=INT(W25/$AB$33),"W",""),""))</f>
      </c>
      <c r="X24" s="28">
        <f>IF(X25="","",IF((COUNTIF($F$24:W24,"W")+COUNTIF($F$26:$AD$30,"W"))&lt;$Z$16,IF((X25/$AB$33)=INT(X25/$AB$33),"W",""),""))</f>
      </c>
      <c r="Y24" s="28">
        <f>IF(Y25="","",IF((COUNTIF($F$24:X24,"W")+COUNTIF($F$26:$AD$30,"W"))&lt;$Z$16,IF((Y25/$AB$33)=INT(Y25/$AB$33),"W",""),""))</f>
      </c>
      <c r="Z24" s="28">
        <f>IF(Z25="","",IF((COUNTIF($F$24:Y24,"W")+COUNTIF($F$26:$AD$30,"W"))&lt;$Z$16,IF((Z25/$AB$33)=INT(Z25/$AB$33),"W",""),""))</f>
      </c>
      <c r="AA24" s="28">
        <f>IF(AA25="","",IF((COUNTIF($F$24:Z24,"W")+COUNTIF($F$26:$AD$30,"W"))&lt;$Z$16,IF((AA25/$AB$33)=INT(AA25/$AB$33),"W",""),""))</f>
      </c>
      <c r="AB24" s="28">
        <f>IF(AB25="","",IF((COUNTIF($F$24:AA24,"W")+COUNTIF($F$26:$AD$30,"W"))&lt;$Z$16,IF((AB25/$AB$33)=INT(AB25/$AB$33),"W",""),""))</f>
      </c>
      <c r="AC24" s="28">
        <f>IF(AC25="","",IF((COUNTIF($F$24:AB24,"W")+COUNTIF($F$26:$AD$30,"W"))&lt;$Z$16,IF((AC25/$AB$33)=INT(AC25/$AB$33),"W",""),""))</f>
      </c>
      <c r="AD24" s="28">
        <f>IF(AD25="","",IF((COUNTIF($F$24:AC24,"W")+COUNTIF($F$26:$AD$30,"W"))&lt;$Z$16,IF((AD25/$AB$33)=INT(AD25/$AB$33),"W",""),""))</f>
      </c>
      <c r="AE24" s="37"/>
    </row>
    <row r="25" spans="5:30" ht="12.75">
      <c r="E25" s="57"/>
      <c r="F25" s="29">
        <f>IF(MAX(F27:AD27)=0,"",IF(MAX(F27:AD27)=$B$13,"",MAX(F27:AD27)+1))</f>
        <v>55</v>
      </c>
      <c r="G25" s="31">
        <f aca="true" t="shared" si="3" ref="G25:AD25">IF(F25="","",IF(G$32="","",IF(F25=$B$13,"",F25+1)))</f>
        <v>56</v>
      </c>
      <c r="H25" s="30">
        <f t="shared" si="3"/>
        <v>57</v>
      </c>
      <c r="I25" s="31">
        <f t="shared" si="3"/>
        <v>58</v>
      </c>
      <c r="J25" s="30">
        <f t="shared" si="3"/>
        <v>59</v>
      </c>
      <c r="K25" s="31">
        <f t="shared" si="3"/>
        <v>60</v>
      </c>
      <c r="L25" s="30">
        <f t="shared" si="3"/>
        <v>61</v>
      </c>
      <c r="M25" s="31">
        <f t="shared" si="3"/>
        <v>62</v>
      </c>
      <c r="N25" s="30">
        <f t="shared" si="3"/>
        <v>63</v>
      </c>
      <c r="O25" s="31">
        <f t="shared" si="3"/>
        <v>64</v>
      </c>
      <c r="P25" s="30">
        <f t="shared" si="3"/>
        <v>65</v>
      </c>
      <c r="Q25" s="31">
        <f t="shared" si="3"/>
        <v>66</v>
      </c>
      <c r="R25" s="30">
        <f t="shared" si="3"/>
        <v>67</v>
      </c>
      <c r="S25" s="31">
        <f t="shared" si="3"/>
        <v>68</v>
      </c>
      <c r="T25" s="30">
        <f t="shared" si="3"/>
        <v>69</v>
      </c>
      <c r="U25" s="31">
        <f t="shared" si="3"/>
        <v>70</v>
      </c>
      <c r="V25" s="30">
        <f t="shared" si="3"/>
        <v>71</v>
      </c>
      <c r="W25" s="31">
        <f t="shared" si="3"/>
        <v>72</v>
      </c>
      <c r="X25" s="30">
        <f t="shared" si="3"/>
      </c>
      <c r="Y25" s="31">
        <f t="shared" si="3"/>
      </c>
      <c r="Z25" s="30">
        <f t="shared" si="3"/>
      </c>
      <c r="AA25" s="31">
        <f t="shared" si="3"/>
      </c>
      <c r="AB25" s="30">
        <f t="shared" si="3"/>
      </c>
      <c r="AC25" s="31">
        <f t="shared" si="3"/>
      </c>
      <c r="AD25" s="31">
        <f t="shared" si="3"/>
      </c>
    </row>
    <row r="26" spans="2:31" ht="12.75">
      <c r="B26" s="7"/>
      <c r="C26" s="13"/>
      <c r="E26" s="57">
        <f>IF(E28="","",IF(E28=$B$4,"",E28+1))</f>
        <v>3</v>
      </c>
      <c r="F26" s="36">
        <f>IF(F27="","",IF(COUNTIF($F$28:$AD$30,"W")&lt;$Z$16,IF((F27/$AB$33)=INT(F27/$AB$33),"W",""),""))</f>
      </c>
      <c r="G26" s="36">
        <f>IF(G27="","",IF((COUNTIF($F$26:F26,"W")+COUNTIF($F$28:$AD$30,"W"))&lt;$Z$16,IF((G27/$AB$33)=INT(G27/$AB$33),"W",""),""))</f>
      </c>
      <c r="H26" s="36">
        <f>IF(H27="","",IF((COUNTIF($F$26:G26,"W")+COUNTIF($F$28:$AD$30,"W"))&lt;$Z$16,IF((H27/$AB$33)=INT(H27/$AB$33),"W",""),""))</f>
      </c>
      <c r="I26" s="36" t="str">
        <f>IF(I27="","",IF((COUNTIF($F$26:H26,"W")+COUNTIF($F$28:$AD$30,"W"))&lt;$Z$16,IF((I27/$AB$33)=INT(I27/$AB$33),"W",""),""))</f>
        <v>W</v>
      </c>
      <c r="J26" s="36">
        <f>IF(J27="","",IF((COUNTIF($F$26:I26,"W")+COUNTIF($F$28:$AD$30,"W"))&lt;$Z$16,IF((J27/$AB$33)=INT(J27/$AB$33),"W",""),""))</f>
      </c>
      <c r="K26" s="36">
        <f>IF(K27="","",IF((COUNTIF($F$26:J26,"W")+COUNTIF($F$28:$AD$30,"W"))&lt;$Z$16,IF((K27/$AB$33)=INT(K27/$AB$33),"W",""),""))</f>
      </c>
      <c r="L26" s="36">
        <f>IF(L27="","",IF((COUNTIF($F$26:K26,"W")+COUNTIF($F$28:$AD$30,"W"))&lt;$Z$16,IF((L27/$AB$33)=INT(L27/$AB$33),"W",""),""))</f>
      </c>
      <c r="M26" s="36">
        <f>IF(M27="","",IF((COUNTIF($F$26:L26,"W")+COUNTIF($F$28:$AD$30,"W"))&lt;$Z$16,IF((M27/$AB$33)=INT(M27/$AB$33),"W",""),""))</f>
      </c>
      <c r="N26" s="36" t="str">
        <f>IF(N27="","",IF((COUNTIF($F$26:M26,"W")+COUNTIF($F$28:$AD$30,"W"))&lt;$Z$16,IF((N27/$AB$33)=INT(N27/$AB$33),"W",""),""))</f>
        <v>W</v>
      </c>
      <c r="O26" s="36">
        <f>IF(O27="","",IF((COUNTIF($F$26:N26,"W")+COUNTIF($F$28:$AD$30,"W"))&lt;$Z$16,IF((O27/$AB$33)=INT(O27/$AB$33),"W",""),""))</f>
      </c>
      <c r="P26" s="36">
        <f>IF(P27="","",IF((COUNTIF($F$26:O26,"W")+COUNTIF($F$28:$AD$30,"W"))&lt;$Z$16,IF((P27/$AB$33)=INT(P27/$AB$33),"W",""),""))</f>
      </c>
      <c r="Q26" s="36">
        <f>IF(Q27="","",IF((COUNTIF($F$26:P26,"W")+COUNTIF($F$28:$AD$30,"W"))&lt;$Z$16,IF((Q27/$AB$33)=INT(Q27/$AB$33),"W",""),""))</f>
      </c>
      <c r="R26" s="36">
        <f>IF(R27="","",IF((COUNTIF($F$26:Q26,"W")+COUNTIF($F$28:$AD$30,"W"))&lt;$Z$16,IF((R27/$AB$33)=INT(R27/$AB$33),"W",""),""))</f>
      </c>
      <c r="S26" s="36" t="str">
        <f>IF(S27="","",IF((COUNTIF($F$26:R26,"W")+COUNTIF($F$28:$AD$30,"W"))&lt;$Z$16,IF((S27/$AB$33)=INT(S27/$AB$33),"W",""),""))</f>
        <v>W</v>
      </c>
      <c r="T26" s="36">
        <f>IF(T27="","",IF((COUNTIF($F$26:S26,"W")+COUNTIF($F$28:$AD$30,"W"))&lt;$Z$16,IF((T27/$AB$33)=INT(T27/$AB$33),"W",""),""))</f>
      </c>
      <c r="U26" s="36">
        <f>IF(U27="","",IF((COUNTIF($F$26:T26,"W")+COUNTIF($F$28:$AD$30,"W"))&lt;$Z$16,IF((U27/$AB$33)=INT(U27/$AB$33),"W",""),""))</f>
      </c>
      <c r="V26" s="36">
        <f>IF(V27="","",IF((COUNTIF($F$26:U26,"W")+COUNTIF($F$28:$AD$30,"W"))&lt;$Z$16,IF((V27/$AB$33)=INT(V27/$AB$33),"W",""),""))</f>
      </c>
      <c r="W26" s="36">
        <f>IF(W27="","",IF((COUNTIF($F$26:V26,"W")+COUNTIF($F$28:$AD$30,"W"))&lt;$Z$16,IF((W27/$AB$33)=INT(W27/$AB$33),"W",""),""))</f>
      </c>
      <c r="X26" s="36">
        <f>IF(X27="","",IF((COUNTIF($F$26:W26,"W")+COUNTIF($F$28:$AD$30,"W"))&lt;$Z$16,IF((X27/$AB$33)=INT(X27/$AB$33),"W",""),""))</f>
      </c>
      <c r="Y26" s="36">
        <f>IF(Y27="","",IF((COUNTIF($F$26:X26,"W")+COUNTIF($F$28:$AD$30,"W"))&lt;$Z$16,IF((Y27/$AB$33)=INT(Y27/$AB$33),"W",""),""))</f>
      </c>
      <c r="Z26" s="36">
        <f>IF(Z27="","",IF((COUNTIF($F$26:Y26,"W")+COUNTIF($F$28:$AD$30,"W"))&lt;$Z$16,IF((Z27/$AB$33)=INT(Z27/$AB$33),"W",""),""))</f>
      </c>
      <c r="AA26" s="36">
        <f>IF(AA27="","",IF((COUNTIF($F$26:Z26,"W")+COUNTIF($F$28:$AD$30,"W"))&lt;$Z$16,IF((AA27/$AB$33)=INT(AA27/$AB$33),"W",""),""))</f>
      </c>
      <c r="AB26" s="36">
        <f>IF(AB27="","",IF((COUNTIF($F$26:AA26,"W")+COUNTIF($F$28:$AD$30,"W"))&lt;$Z$16,IF((AB27/$AB$33)=INT(AB27/$AB$33),"W",""),""))</f>
      </c>
      <c r="AC26" s="36">
        <f>IF(AC27="","",IF((COUNTIF($F$26:AB26,"W")+COUNTIF($F$28:$AD$30,"W"))&lt;$Z$16,IF((AC27/$AB$33)=INT(AC27/$AB$33),"W",""),""))</f>
      </c>
      <c r="AD26" s="36">
        <f>IF(AD27="","",IF((COUNTIF($F$26:AC26,"W")+COUNTIF($F$28:$AD$30,"W"))&lt;$Z$16,IF((AD27/$AB$33)=INT(AD27/$AB$33),"W",""),""))</f>
      </c>
      <c r="AE26" s="37"/>
    </row>
    <row r="27" spans="5:30" ht="12.75">
      <c r="E27" s="57"/>
      <c r="F27" s="29">
        <f>IF(MAX(F29:AD29)=0,"",IF(MAX(F29:AD29)=$B$13,"",MAX(F29:AD29)+1))</f>
        <v>37</v>
      </c>
      <c r="G27" s="31">
        <f aca="true" t="shared" si="4" ref="G27:AD27">IF(F27="","",IF(G$32="","",IF(F27=$B$13,"",F27+1)))</f>
        <v>38</v>
      </c>
      <c r="H27" s="30">
        <f t="shared" si="4"/>
        <v>39</v>
      </c>
      <c r="I27" s="31">
        <f t="shared" si="4"/>
        <v>40</v>
      </c>
      <c r="J27" s="30">
        <f t="shared" si="4"/>
        <v>41</v>
      </c>
      <c r="K27" s="31">
        <f t="shared" si="4"/>
        <v>42</v>
      </c>
      <c r="L27" s="30">
        <f t="shared" si="4"/>
        <v>43</v>
      </c>
      <c r="M27" s="31">
        <f t="shared" si="4"/>
        <v>44</v>
      </c>
      <c r="N27" s="30">
        <f t="shared" si="4"/>
        <v>45</v>
      </c>
      <c r="O27" s="31">
        <f t="shared" si="4"/>
        <v>46</v>
      </c>
      <c r="P27" s="30">
        <f t="shared" si="4"/>
        <v>47</v>
      </c>
      <c r="Q27" s="31">
        <f t="shared" si="4"/>
        <v>48</v>
      </c>
      <c r="R27" s="30">
        <f t="shared" si="4"/>
        <v>49</v>
      </c>
      <c r="S27" s="31">
        <f t="shared" si="4"/>
        <v>50</v>
      </c>
      <c r="T27" s="30">
        <f t="shared" si="4"/>
        <v>51</v>
      </c>
      <c r="U27" s="31">
        <f t="shared" si="4"/>
        <v>52</v>
      </c>
      <c r="V27" s="30">
        <f t="shared" si="4"/>
        <v>53</v>
      </c>
      <c r="W27" s="31">
        <f t="shared" si="4"/>
        <v>54</v>
      </c>
      <c r="X27" s="30">
        <f t="shared" si="4"/>
      </c>
      <c r="Y27" s="31">
        <f t="shared" si="4"/>
      </c>
      <c r="Z27" s="30">
        <f t="shared" si="4"/>
      </c>
      <c r="AA27" s="31">
        <f t="shared" si="4"/>
      </c>
      <c r="AB27" s="30">
        <f t="shared" si="4"/>
      </c>
      <c r="AC27" s="31">
        <f t="shared" si="4"/>
      </c>
      <c r="AD27" s="31">
        <f t="shared" si="4"/>
      </c>
    </row>
    <row r="28" spans="5:31" ht="12.75">
      <c r="E28" s="57">
        <f>IF(E30="","",IF(E30=$B$4,"",E30+1))</f>
        <v>2</v>
      </c>
      <c r="F28" s="28">
        <f>IF(F29="","",IF(COUNTIF($F$30:$AD$30,"W")&lt;$Z$16,IF((F29/$AB$33)=INT(F29/$AB$33),"W",""),""))</f>
      </c>
      <c r="G28" s="28" t="str">
        <f>IF(G29="","",IF((COUNTIF($F$28:F28,"W")+COUNTIF($F$30:$AD$30,"W"))&lt;$Z$16,IF((G29/$AB$33)=INT(G29/$AB$33),"W",""),""))</f>
        <v>W</v>
      </c>
      <c r="H28" s="28">
        <f>IF(H29="","",IF((COUNTIF($F$28:G28,"W")+COUNTIF($F$30:$AD$30,"W"))&lt;$Z$16,IF((H29/$AB$33)=INT(H29/$AB$33),"W",""),""))</f>
      </c>
      <c r="I28" s="28">
        <f>IF(I29="","",IF((COUNTIF($F$28:H28,"W")+COUNTIF($F$30:$AD$30,"W"))&lt;$Z$16,IF((I29/$AB$33)=INT(I29/$AB$33),"W",""),""))</f>
      </c>
      <c r="J28" s="28">
        <f>IF(J29="","",IF((COUNTIF($F$28:I28,"W")+COUNTIF($F$30:$AD$30,"W"))&lt;$Z$16,IF((J29/$AB$33)=INT(J29/$AB$33),"W",""),""))</f>
      </c>
      <c r="K28" s="28">
        <f>IF(K29="","",IF((COUNTIF($F$28:J28,"W")+COUNTIF($F$30:$AD$30,"W"))&lt;$Z$16,IF((K29/$AB$33)=INT(K29/$AB$33),"W",""),""))</f>
      </c>
      <c r="L28" s="28" t="str">
        <f>IF(L29="","",IF((COUNTIF($F$28:K28,"W")+COUNTIF($F$30:$AD$30,"W"))&lt;$Z$16,IF((L29/$AB$33)=INT(L29/$AB$33),"W",""),""))</f>
        <v>W</v>
      </c>
      <c r="M28" s="28">
        <f>IF(M29="","",IF((COUNTIF($F$28:L28,"W")+COUNTIF($F$30:$AD$30,"W"))&lt;$Z$16,IF((M29/$AB$33)=INT(M29/$AB$33),"W",""),""))</f>
      </c>
      <c r="N28" s="28">
        <f>IF(N29="","",IF((COUNTIF($F$28:M28,"W")+COUNTIF($F$30:$AD$30,"W"))&lt;$Z$16,IF((N29/$AB$33)=INT(N29/$AB$33),"W",""),""))</f>
      </c>
      <c r="O28" s="28">
        <f>IF(O29="","",IF((COUNTIF($F$28:N28,"W")+COUNTIF($F$30:$AD$30,"W"))&lt;$Z$16,IF((O29/$AB$33)=INT(O29/$AB$33),"W",""),""))</f>
      </c>
      <c r="P28" s="28">
        <f>IF(P29="","",IF((COUNTIF($F$28:O28,"W")+COUNTIF($F$30:$AD$30,"W"))&lt;$Z$16,IF((P29/$AB$33)=INT(P29/$AB$33),"W",""),""))</f>
      </c>
      <c r="Q28" s="28" t="str">
        <f>IF(Q29="","",IF((COUNTIF($F$28:P28,"W")+COUNTIF($F$30:$AD$30,"W"))&lt;$Z$16,IF((Q29/$AB$33)=INT(Q29/$AB$33),"W",""),""))</f>
        <v>W</v>
      </c>
      <c r="R28" s="28">
        <f>IF(R29="","",IF((COUNTIF($F$28:Q28,"W")+COUNTIF($F$30:$AD$30,"W"))&lt;$Z$16,IF((R29/$AB$33)=INT(R29/$AB$33),"W",""),""))</f>
      </c>
      <c r="S28" s="28">
        <f>IF(S29="","",IF((COUNTIF($F$28:R28,"W")+COUNTIF($F$30:$AD$30,"W"))&lt;$Z$16,IF((S29/$AB$33)=INT(S29/$AB$33),"W",""),""))</f>
      </c>
      <c r="T28" s="28">
        <f>IF(T29="","",IF((COUNTIF($F$28:S28,"W")+COUNTIF($F$30:$AD$30,"W"))&lt;$Z$16,IF((T29/$AB$33)=INT(T29/$AB$33),"W",""),""))</f>
      </c>
      <c r="U28" s="28">
        <f>IF(U29="","",IF((COUNTIF($F$28:T28,"W")+COUNTIF($F$30:$AD$30,"W"))&lt;$Z$16,IF((U29/$AB$33)=INT(U29/$AB$33),"W",""),""))</f>
      </c>
      <c r="V28" s="28" t="str">
        <f>IF(V29="","",IF((COUNTIF($F$28:U28,"W")+COUNTIF($F$30:$AD$30,"W"))&lt;$Z$16,IF((V29/$AB$33)=INT(V29/$AB$33),"W",""),""))</f>
        <v>W</v>
      </c>
      <c r="W28" s="28">
        <f>IF(W29="","",IF((COUNTIF($F$28:V28,"W")+COUNTIF($F$30:$AD$30,"W"))&lt;$Z$16,IF((W29/$AB$33)=INT(W29/$AB$33),"W",""),""))</f>
      </c>
      <c r="X28" s="28">
        <f>IF(X29="","",IF((COUNTIF($F$28:W28,"W")+COUNTIF($F$30:$AD$30,"W"))&lt;$Z$16,IF((X29/$AB$33)=INT(X29/$AB$33),"W",""),""))</f>
      </c>
      <c r="Y28" s="28">
        <f>IF(Y29="","",IF((COUNTIF($F$28:X28,"W")+COUNTIF($F$30:$AD$30,"W"))&lt;$Z$16,IF((Y29/$AB$33)=INT(Y29/$AB$33),"W",""),""))</f>
      </c>
      <c r="Z28" s="28">
        <f>IF(Z29="","",IF((COUNTIF($F$28:Y28,"W")+COUNTIF($F$30:$AD$30,"W"))&lt;$Z$16,IF((Z29/$AB$33)=INT(Z29/$AB$33),"W",""),""))</f>
      </c>
      <c r="AA28" s="28">
        <f>IF(AA29="","",IF((COUNTIF($F$28:Z28,"W")+COUNTIF($F$30:$AD$30,"W"))&lt;$Z$16,IF((AA29/$AB$33)=INT(AA29/$AB$33),"W",""),""))</f>
      </c>
      <c r="AB28" s="28">
        <f>IF(AB29="","",IF((COUNTIF($F$28:AA28,"W")+COUNTIF($F$30:$AD$30,"W"))&lt;$Z$16,IF((AB29/$AB$33)=INT(AB29/$AB$33),"W",""),""))</f>
      </c>
      <c r="AC28" s="28">
        <f>IF(AC29="","",IF((COUNTIF($F$28:AB28,"W")+COUNTIF($F$30:$AD$30,"W"))&lt;$Z$16,IF((AC29/$AB$33)=INT(AC29/$AB$33),"W",""),""))</f>
      </c>
      <c r="AD28" s="28">
        <f>IF(AD29="","",IF((COUNTIF($F$28:AC28,"W")+COUNTIF($F$30:$AD$30,"W"))&lt;$Z$16,IF((AD29/$AB$33)=INT(AD29/$AB$33),"W",""),""))</f>
      </c>
      <c r="AE28" s="37"/>
    </row>
    <row r="29" spans="5:30" ht="12.75">
      <c r="E29" s="57"/>
      <c r="F29" s="29">
        <f>IF(MAX(F31:AD31)=0,"",IF(MAX(F31:AD31)=$B$13,"",MAX(F31:AD31)+1))</f>
        <v>19</v>
      </c>
      <c r="G29" s="31">
        <f aca="true" t="shared" si="5" ref="G29:AD29">IF(F29="","",IF(G$32="","",IF(F29=$B$13,"",F29+1)))</f>
        <v>20</v>
      </c>
      <c r="H29" s="30">
        <f t="shared" si="5"/>
        <v>21</v>
      </c>
      <c r="I29" s="31">
        <f t="shared" si="5"/>
        <v>22</v>
      </c>
      <c r="J29" s="30">
        <f t="shared" si="5"/>
        <v>23</v>
      </c>
      <c r="K29" s="31">
        <f t="shared" si="5"/>
        <v>24</v>
      </c>
      <c r="L29" s="30">
        <f t="shared" si="5"/>
        <v>25</v>
      </c>
      <c r="M29" s="31">
        <f t="shared" si="5"/>
        <v>26</v>
      </c>
      <c r="N29" s="30">
        <f t="shared" si="5"/>
        <v>27</v>
      </c>
      <c r="O29" s="31">
        <f t="shared" si="5"/>
        <v>28</v>
      </c>
      <c r="P29" s="30">
        <f t="shared" si="5"/>
        <v>29</v>
      </c>
      <c r="Q29" s="31">
        <f t="shared" si="5"/>
        <v>30</v>
      </c>
      <c r="R29" s="30">
        <f t="shared" si="5"/>
        <v>31</v>
      </c>
      <c r="S29" s="31">
        <f t="shared" si="5"/>
        <v>32</v>
      </c>
      <c r="T29" s="30">
        <f t="shared" si="5"/>
        <v>33</v>
      </c>
      <c r="U29" s="31">
        <f t="shared" si="5"/>
        <v>34</v>
      </c>
      <c r="V29" s="30">
        <f t="shared" si="5"/>
        <v>35</v>
      </c>
      <c r="W29" s="31">
        <f t="shared" si="5"/>
        <v>36</v>
      </c>
      <c r="X29" s="30">
        <f t="shared" si="5"/>
      </c>
      <c r="Y29" s="31">
        <f t="shared" si="5"/>
      </c>
      <c r="Z29" s="30">
        <f t="shared" si="5"/>
      </c>
      <c r="AA29" s="31">
        <f t="shared" si="5"/>
      </c>
      <c r="AB29" s="30">
        <f t="shared" si="5"/>
      </c>
      <c r="AC29" s="31">
        <f t="shared" si="5"/>
      </c>
      <c r="AD29" s="31">
        <f t="shared" si="5"/>
      </c>
    </row>
    <row r="30" spans="5:32" ht="12.75">
      <c r="E30" s="57">
        <v>1</v>
      </c>
      <c r="F30" s="28">
        <f>IF(F31="","",IF($AB$33="","",IF((F31/$AB$33)=INT(F31/$AB$33),"W","")))</f>
      </c>
      <c r="G30" s="28">
        <f>IF(G31="","",IF(COUNTIF($F$30:F30,"W")&lt;$Z$16,IF((G31/$AB$33)=INT(G31/$AB$33),"W",""),""))</f>
      </c>
      <c r="H30" s="28">
        <f>IF(H31="","",IF(COUNTIF($F$30:G30,"W")&lt;$Z$16,IF((H31/$AB$33)=INT(H31/$AB$33),"W",""),""))</f>
      </c>
      <c r="I30" s="28">
        <f>IF(I31="","",IF(COUNTIF($F$30:H30,"W")&lt;$Z$16,IF((I31/$AB$33)=INT(I31/$AB$33),"W",""),""))</f>
      </c>
      <c r="J30" s="28" t="str">
        <f>IF(J31="","",IF(COUNTIF($F$30:I30,"W")&lt;$Z$16,IF((J31/$AB$33)=INT(J31/$AB$33),"W",""),""))</f>
        <v>W</v>
      </c>
      <c r="K30" s="28">
        <f>IF(K31="","",IF(COUNTIF($F$30:J30,"W")&lt;$Z$16,IF((K31/$AB$33)=INT(K31/$AB$33),"W",""),""))</f>
      </c>
      <c r="L30" s="28">
        <f>IF(L31="","",IF(COUNTIF($F$30:K30,"W")&lt;$Z$16,IF((L31/$AB$33)=INT(L31/$AB$33),"W",""),""))</f>
      </c>
      <c r="M30" s="28">
        <f>IF(M31="","",IF(COUNTIF($F$30:L30,"W")&lt;$Z$16,IF((M31/$AB$33)=INT(M31/$AB$33),"W",""),""))</f>
      </c>
      <c r="N30" s="28">
        <f>IF(N31="","",IF(COUNTIF($F$30:M30,"W")&lt;$Z$16,IF((N31/$AB$33)=INT(N31/$AB$33),"W",""),""))</f>
      </c>
      <c r="O30" s="28" t="str">
        <f>IF(O31="","",IF(COUNTIF($F$30:N30,"W")&lt;$Z$16,IF((O31/$AB$33)=INT(O31/$AB$33),"W",""),""))</f>
        <v>W</v>
      </c>
      <c r="P30" s="28">
        <f>IF(P31="","",IF(COUNTIF($F$30:O30,"W")&lt;$Z$16,IF((P31/$AB$33)=INT(P31/$AB$33),"W",""),""))</f>
      </c>
      <c r="Q30" s="28">
        <f>IF(Q31="","",IF(COUNTIF($F$30:P30,"W")&lt;$Z$16,IF((Q31/$AB$33)=INT(Q31/$AB$33),"W",""),""))</f>
      </c>
      <c r="R30" s="28">
        <f>IF(R31="","",IF(COUNTIF($F$30:Q30,"W")&lt;$Z$16,IF((R31/$AB$33)=INT(R31/$AB$33),"W",""),""))</f>
      </c>
      <c r="S30" s="28">
        <f>IF(S31="","",IF(COUNTIF($F$30:R30,"W")&lt;$Z$16,IF((S31/$AB$33)=INT(S31/$AB$33),"W",""),""))</f>
      </c>
      <c r="T30" s="28" t="str">
        <f>IF(T31="","",IF(COUNTIF($F$30:S30,"W")&lt;$Z$16,IF((T31/$AB$33)=INT(T31/$AB$33),"W",""),""))</f>
        <v>W</v>
      </c>
      <c r="U30" s="28">
        <f>IF(U31="","",IF(COUNTIF($F$30:T30,"W")&lt;$Z$16,IF((U31/$AB$33)=INT(U31/$AB$33),"W",""),""))</f>
      </c>
      <c r="V30" s="28">
        <f>IF(V31="","",IF(COUNTIF($F$30:U30,"W")&lt;$Z$16,IF((V31/$AB$33)=INT(V31/$AB$33),"W",""),""))</f>
      </c>
      <c r="W30" s="28">
        <f>IF(W31="","",IF(COUNTIF($F$30:V30,"W")&lt;$Z$16,IF((W31/$AB$33)=INT(W31/$AB$33),"W",""),""))</f>
      </c>
      <c r="X30" s="28">
        <f>IF(X31="","",IF(COUNTIF($F$30:W30,"W")&lt;$Z$16,IF((X31/$AB$33)=INT(X31/$AB$33),"W",""),""))</f>
      </c>
      <c r="Y30" s="28">
        <f>IF(Y31="","",IF(COUNTIF($F$30:X30,"W")&lt;$Z$16,IF((Y31/$AB$33)=INT(Y31/$AB$33),"W",""),""))</f>
      </c>
      <c r="Z30" s="28">
        <f>IF(Z31="","",IF(COUNTIF($F$30:Y30,"W")&lt;$Z$16,IF((Z31/$AB$33)=INT(Z31/$AB$33),"W",""),""))</f>
      </c>
      <c r="AA30" s="28">
        <f>IF(AA31="","",IF(COUNTIF($F$30:Z30,"W")&lt;$Z$16,IF((AA31/$AB$33)=INT(AA31/$AB$33),"W",""),""))</f>
      </c>
      <c r="AB30" s="28">
        <f>IF(AB31="","",IF(COUNTIF($F$30:AA30,"W")&lt;$Z$16,IF((AB31/$AB$33)=INT(AB31/$AB$33),"W",""),""))</f>
      </c>
      <c r="AC30" s="28">
        <f>IF(AC31="","",IF(COUNTIF($F$30:AB30,"W")&lt;$Z$16,IF((AC31/$AB$33)=INT(AC31/$AB$33),"W",""),""))</f>
      </c>
      <c r="AD30" s="28">
        <f>IF(AD31="","",IF(COUNTIF($F$30:AC30,"W")&lt;$Z$16,IF((AD31/$AB$33)=INT(AD31/$AB$33),"W",""),""))</f>
      </c>
      <c r="AE30" s="37"/>
      <c r="AF30" s="38"/>
    </row>
    <row r="31" spans="5:30" ht="12.75">
      <c r="E31" s="57"/>
      <c r="F31" s="29">
        <v>1</v>
      </c>
      <c r="G31" s="31">
        <f aca="true" t="shared" si="6" ref="G31:AD31">IF(F31="","",IF(G$32="","",IF(F31=$B$13,"",F31+1)))</f>
        <v>2</v>
      </c>
      <c r="H31" s="30">
        <f t="shared" si="6"/>
        <v>3</v>
      </c>
      <c r="I31" s="31">
        <f t="shared" si="6"/>
        <v>4</v>
      </c>
      <c r="J31" s="30">
        <f t="shared" si="6"/>
        <v>5</v>
      </c>
      <c r="K31" s="31">
        <f t="shared" si="6"/>
        <v>6</v>
      </c>
      <c r="L31" s="30">
        <f t="shared" si="6"/>
        <v>7</v>
      </c>
      <c r="M31" s="31">
        <f t="shared" si="6"/>
        <v>8</v>
      </c>
      <c r="N31" s="30">
        <f t="shared" si="6"/>
        <v>9</v>
      </c>
      <c r="O31" s="31">
        <f t="shared" si="6"/>
        <v>10</v>
      </c>
      <c r="P31" s="30">
        <f t="shared" si="6"/>
        <v>11</v>
      </c>
      <c r="Q31" s="31">
        <f t="shared" si="6"/>
        <v>12</v>
      </c>
      <c r="R31" s="30">
        <f t="shared" si="6"/>
        <v>13</v>
      </c>
      <c r="S31" s="31">
        <f t="shared" si="6"/>
        <v>14</v>
      </c>
      <c r="T31" s="30">
        <f t="shared" si="6"/>
        <v>15</v>
      </c>
      <c r="U31" s="31">
        <f t="shared" si="6"/>
        <v>16</v>
      </c>
      <c r="V31" s="30">
        <f t="shared" si="6"/>
        <v>17</v>
      </c>
      <c r="W31" s="31">
        <f t="shared" si="6"/>
        <v>18</v>
      </c>
      <c r="X31" s="30">
        <f t="shared" si="6"/>
      </c>
      <c r="Y31" s="31">
        <f t="shared" si="6"/>
      </c>
      <c r="Z31" s="30">
        <f t="shared" si="6"/>
      </c>
      <c r="AA31" s="31">
        <f t="shared" si="6"/>
      </c>
      <c r="AB31" s="30">
        <f t="shared" si="6"/>
      </c>
      <c r="AC31" s="31">
        <f t="shared" si="6"/>
      </c>
      <c r="AD31" s="31">
        <f t="shared" si="6"/>
      </c>
    </row>
    <row r="32" spans="2:30" ht="12.75">
      <c r="B32" s="7"/>
      <c r="F32" s="35">
        <v>1</v>
      </c>
      <c r="G32" s="35">
        <f>IF(F32="","",IF(F32=$B$7,"",F32+1))</f>
        <v>2</v>
      </c>
      <c r="H32" s="35">
        <f aca="true" t="shared" si="7" ref="H32:AD32">IF(G32="","",IF(G32=$B$7,"",G32+1))</f>
        <v>3</v>
      </c>
      <c r="I32" s="35">
        <f t="shared" si="7"/>
        <v>4</v>
      </c>
      <c r="J32" s="35">
        <f t="shared" si="7"/>
        <v>5</v>
      </c>
      <c r="K32" s="35">
        <f t="shared" si="7"/>
        <v>6</v>
      </c>
      <c r="L32" s="35">
        <f t="shared" si="7"/>
        <v>7</v>
      </c>
      <c r="M32" s="35">
        <f t="shared" si="7"/>
        <v>8</v>
      </c>
      <c r="N32" s="35">
        <f t="shared" si="7"/>
        <v>9</v>
      </c>
      <c r="O32" s="35">
        <f t="shared" si="7"/>
        <v>10</v>
      </c>
      <c r="P32" s="35">
        <f t="shared" si="7"/>
        <v>11</v>
      </c>
      <c r="Q32" s="35">
        <f t="shared" si="7"/>
        <v>12</v>
      </c>
      <c r="R32" s="35">
        <f t="shared" si="7"/>
        <v>13</v>
      </c>
      <c r="S32" s="35">
        <f t="shared" si="7"/>
        <v>14</v>
      </c>
      <c r="T32" s="35">
        <f t="shared" si="7"/>
        <v>15</v>
      </c>
      <c r="U32" s="35">
        <f t="shared" si="7"/>
        <v>16</v>
      </c>
      <c r="V32" s="35">
        <f t="shared" si="7"/>
        <v>17</v>
      </c>
      <c r="W32" s="35">
        <f t="shared" si="7"/>
        <v>18</v>
      </c>
      <c r="X32" s="35">
        <f t="shared" si="7"/>
      </c>
      <c r="Y32" s="35">
        <f t="shared" si="7"/>
      </c>
      <c r="Z32" s="35">
        <f t="shared" si="7"/>
      </c>
      <c r="AA32" s="35">
        <f t="shared" si="7"/>
      </c>
      <c r="AB32" s="35">
        <f t="shared" si="7"/>
      </c>
      <c r="AC32" s="35">
        <f t="shared" si="7"/>
      </c>
      <c r="AD32" s="35">
        <f t="shared" si="7"/>
      </c>
    </row>
    <row r="33" spans="6:29" ht="12.75">
      <c r="F33" s="3" t="s">
        <v>45</v>
      </c>
      <c r="AA33" s="5" t="s">
        <v>51</v>
      </c>
      <c r="AB33" s="27">
        <f>IF(Z16=0,"",INT((B7*(B4))/Z16))</f>
        <v>5</v>
      </c>
      <c r="AC33" t="s">
        <v>48</v>
      </c>
    </row>
    <row r="35" spans="1:6" ht="12.75">
      <c r="A35" t="s">
        <v>23</v>
      </c>
      <c r="B35" s="7">
        <f>SUM(B36:B38)</f>
        <v>64</v>
      </c>
      <c r="F35" s="3" t="s">
        <v>24</v>
      </c>
    </row>
    <row r="36" spans="2:30" ht="12.75">
      <c r="B36" s="16">
        <f>SUM(B7+B4)</f>
        <v>23</v>
      </c>
      <c r="C36" s="9" t="s">
        <v>20</v>
      </c>
      <c r="E36" s="5"/>
      <c r="F36" s="2">
        <v>1</v>
      </c>
      <c r="G36" s="2">
        <f aca="true" t="shared" si="8" ref="G36:AD36">IF(F36="","",IF(F36=$B$36+$B$37,"",F36+1))</f>
        <v>2</v>
      </c>
      <c r="H36" s="2">
        <f t="shared" si="8"/>
        <v>3</v>
      </c>
      <c r="I36" s="2">
        <f t="shared" si="8"/>
        <v>4</v>
      </c>
      <c r="J36" s="2">
        <f t="shared" si="8"/>
        <v>5</v>
      </c>
      <c r="K36" s="2">
        <f t="shared" si="8"/>
        <v>6</v>
      </c>
      <c r="L36" s="2">
        <f t="shared" si="8"/>
        <v>7</v>
      </c>
      <c r="M36" s="2">
        <f t="shared" si="8"/>
        <v>8</v>
      </c>
      <c r="N36" s="2">
        <f t="shared" si="8"/>
        <v>9</v>
      </c>
      <c r="O36" s="2">
        <f t="shared" si="8"/>
        <v>10</v>
      </c>
      <c r="P36" s="2">
        <f t="shared" si="8"/>
        <v>11</v>
      </c>
      <c r="Q36" s="2">
        <f t="shared" si="8"/>
        <v>12</v>
      </c>
      <c r="R36" s="2">
        <f t="shared" si="8"/>
        <v>13</v>
      </c>
      <c r="S36" s="2">
        <f t="shared" si="8"/>
        <v>14</v>
      </c>
      <c r="T36" s="2">
        <f t="shared" si="8"/>
        <v>15</v>
      </c>
      <c r="U36" s="2">
        <f t="shared" si="8"/>
        <v>16</v>
      </c>
      <c r="V36" s="2">
        <f t="shared" si="8"/>
        <v>17</v>
      </c>
      <c r="W36" s="2">
        <f t="shared" si="8"/>
        <v>18</v>
      </c>
      <c r="X36" s="2">
        <f t="shared" si="8"/>
        <v>19</v>
      </c>
      <c r="Y36" s="2">
        <f t="shared" si="8"/>
        <v>20</v>
      </c>
      <c r="Z36" s="2">
        <f t="shared" si="8"/>
        <v>21</v>
      </c>
      <c r="AA36" s="2">
        <f t="shared" si="8"/>
        <v>22</v>
      </c>
      <c r="AB36" s="2">
        <f t="shared" si="8"/>
        <v>23</v>
      </c>
      <c r="AC36" s="2">
        <f t="shared" si="8"/>
        <v>24</v>
      </c>
      <c r="AD36" s="2">
        <f t="shared" si="8"/>
        <v>25</v>
      </c>
    </row>
    <row r="37" spans="2:30" ht="12.75">
      <c r="B37" s="16">
        <f>SUM(B4)</f>
        <v>5</v>
      </c>
      <c r="C37" s="9" t="s">
        <v>21</v>
      </c>
      <c r="F37" s="2">
        <f>IF(AD36="","",IF(AD36=$B$36+$B$37,"",AD36+1))</f>
        <v>26</v>
      </c>
      <c r="G37" s="2">
        <f aca="true" t="shared" si="9" ref="G37:AD37">IF(F37="","",IF(F37=$B$36+$B$37,"",F37+1))</f>
        <v>27</v>
      </c>
      <c r="H37" s="2">
        <f t="shared" si="9"/>
        <v>28</v>
      </c>
      <c r="I37" s="2">
        <f t="shared" si="9"/>
      </c>
      <c r="J37" s="2">
        <f t="shared" si="9"/>
      </c>
      <c r="K37" s="2">
        <f t="shared" si="9"/>
      </c>
      <c r="L37" s="2">
        <f t="shared" si="9"/>
      </c>
      <c r="M37" s="2">
        <f t="shared" si="9"/>
      </c>
      <c r="N37" s="2">
        <f t="shared" si="9"/>
      </c>
      <c r="O37" s="2">
        <f t="shared" si="9"/>
      </c>
      <c r="P37" s="2">
        <f t="shared" si="9"/>
      </c>
      <c r="Q37" s="2">
        <f t="shared" si="9"/>
      </c>
      <c r="R37" s="2">
        <f t="shared" si="9"/>
      </c>
      <c r="S37" s="2">
        <f t="shared" si="9"/>
      </c>
      <c r="T37" s="2">
        <f t="shared" si="9"/>
      </c>
      <c r="U37" s="2">
        <f t="shared" si="9"/>
      </c>
      <c r="V37" s="2">
        <f t="shared" si="9"/>
      </c>
      <c r="W37" s="2">
        <f t="shared" si="9"/>
      </c>
      <c r="X37" s="2">
        <f t="shared" si="9"/>
      </c>
      <c r="Y37" s="2">
        <f t="shared" si="9"/>
      </c>
      <c r="Z37" s="2">
        <f t="shared" si="9"/>
      </c>
      <c r="AA37" s="2">
        <f t="shared" si="9"/>
      </c>
      <c r="AB37" s="2">
        <f t="shared" si="9"/>
      </c>
      <c r="AC37" s="2">
        <f t="shared" si="9"/>
      </c>
      <c r="AD37" s="2">
        <f t="shared" si="9"/>
      </c>
    </row>
    <row r="38" spans="2:30" ht="12.75">
      <c r="B38" s="16">
        <f>SUM(B7*2)</f>
        <v>36</v>
      </c>
      <c r="C38" s="9" t="s">
        <v>22</v>
      </c>
      <c r="F38" s="2">
        <f>IF(AD37="","",IF(AD37=$B$36+$B$37,"",AD37+1))</f>
      </c>
      <c r="G38" s="2">
        <f aca="true" t="shared" si="10" ref="G38:AD38">IF(F38="","",IF(F38=$B$36+$B$37,"",F38+1))</f>
      </c>
      <c r="H38" s="2">
        <f t="shared" si="10"/>
      </c>
      <c r="I38" s="2">
        <f t="shared" si="10"/>
      </c>
      <c r="J38" s="2">
        <f t="shared" si="10"/>
      </c>
      <c r="K38" s="2">
        <f t="shared" si="10"/>
      </c>
      <c r="L38" s="2">
        <f t="shared" si="10"/>
      </c>
      <c r="M38" s="2">
        <f t="shared" si="10"/>
      </c>
      <c r="N38" s="2">
        <f t="shared" si="10"/>
      </c>
      <c r="O38" s="2">
        <f t="shared" si="10"/>
      </c>
      <c r="P38" s="2">
        <f t="shared" si="10"/>
      </c>
      <c r="Q38" s="2">
        <f t="shared" si="10"/>
      </c>
      <c r="R38" s="2">
        <f t="shared" si="10"/>
      </c>
      <c r="S38" s="2">
        <f t="shared" si="10"/>
      </c>
      <c r="T38" s="2">
        <f t="shared" si="10"/>
      </c>
      <c r="U38" s="2">
        <f t="shared" si="10"/>
      </c>
      <c r="V38" s="2">
        <f t="shared" si="10"/>
      </c>
      <c r="W38" s="2">
        <f t="shared" si="10"/>
      </c>
      <c r="X38" s="2">
        <f t="shared" si="10"/>
      </c>
      <c r="Y38" s="2">
        <f t="shared" si="10"/>
      </c>
      <c r="Z38" s="2">
        <f t="shared" si="10"/>
      </c>
      <c r="AA38" s="2">
        <f t="shared" si="10"/>
      </c>
      <c r="AB38" s="2">
        <f t="shared" si="10"/>
      </c>
      <c r="AC38" s="2">
        <f t="shared" si="10"/>
      </c>
      <c r="AD38" s="2">
        <f t="shared" si="10"/>
      </c>
    </row>
    <row r="40" ht="12.75">
      <c r="F40" s="3" t="s">
        <v>17</v>
      </c>
    </row>
    <row r="41" spans="1:30" ht="12.75">
      <c r="A41" t="s">
        <v>25</v>
      </c>
      <c r="B41" s="4">
        <v>1</v>
      </c>
      <c r="F41" s="2">
        <v>1</v>
      </c>
      <c r="G41" s="2">
        <f aca="true" t="shared" si="11" ref="G41:AD41">IF(F41="","",IF(F41=$B$38,"",F41+1))</f>
        <v>2</v>
      </c>
      <c r="H41" s="2">
        <f t="shared" si="11"/>
        <v>3</v>
      </c>
      <c r="I41" s="2">
        <f t="shared" si="11"/>
        <v>4</v>
      </c>
      <c r="J41" s="2">
        <f t="shared" si="11"/>
        <v>5</v>
      </c>
      <c r="K41" s="2">
        <f t="shared" si="11"/>
        <v>6</v>
      </c>
      <c r="L41" s="2">
        <f t="shared" si="11"/>
        <v>7</v>
      </c>
      <c r="M41" s="2">
        <f t="shared" si="11"/>
        <v>8</v>
      </c>
      <c r="N41" s="2">
        <f t="shared" si="11"/>
        <v>9</v>
      </c>
      <c r="O41" s="2">
        <f t="shared" si="11"/>
        <v>10</v>
      </c>
      <c r="P41" s="2">
        <f t="shared" si="11"/>
        <v>11</v>
      </c>
      <c r="Q41" s="2">
        <f t="shared" si="11"/>
        <v>12</v>
      </c>
      <c r="R41" s="2">
        <f t="shared" si="11"/>
        <v>13</v>
      </c>
      <c r="S41" s="2">
        <f t="shared" si="11"/>
        <v>14</v>
      </c>
      <c r="T41" s="2">
        <f t="shared" si="11"/>
        <v>15</v>
      </c>
      <c r="U41" s="2">
        <f t="shared" si="11"/>
        <v>16</v>
      </c>
      <c r="V41" s="2">
        <f t="shared" si="11"/>
        <v>17</v>
      </c>
      <c r="W41" s="2">
        <f t="shared" si="11"/>
        <v>18</v>
      </c>
      <c r="X41" s="2">
        <f t="shared" si="11"/>
        <v>19</v>
      </c>
      <c r="Y41" s="2">
        <f t="shared" si="11"/>
        <v>20</v>
      </c>
      <c r="Z41" s="2">
        <f t="shared" si="11"/>
        <v>21</v>
      </c>
      <c r="AA41" s="2">
        <f t="shared" si="11"/>
        <v>22</v>
      </c>
      <c r="AB41" s="2">
        <f t="shared" si="11"/>
        <v>23</v>
      </c>
      <c r="AC41" s="2">
        <f t="shared" si="11"/>
        <v>24</v>
      </c>
      <c r="AD41" s="2">
        <f t="shared" si="11"/>
        <v>25</v>
      </c>
    </row>
    <row r="42" spans="6:31" ht="12.75">
      <c r="F42" s="2">
        <f>IF(AD41="","",IF(AD41=$B$38,"",AD41+1))</f>
        <v>26</v>
      </c>
      <c r="G42" s="2">
        <f aca="true" t="shared" si="12" ref="G42:AD42">IF(F42="","",IF(F42=$B$38,"",F42+1))</f>
        <v>27</v>
      </c>
      <c r="H42" s="2">
        <f t="shared" si="12"/>
        <v>28</v>
      </c>
      <c r="I42" s="2">
        <f t="shared" si="12"/>
        <v>29</v>
      </c>
      <c r="J42" s="2">
        <f t="shared" si="12"/>
        <v>30</v>
      </c>
      <c r="K42" s="2">
        <f t="shared" si="12"/>
        <v>31</v>
      </c>
      <c r="L42" s="2">
        <f t="shared" si="12"/>
        <v>32</v>
      </c>
      <c r="M42" s="2">
        <f t="shared" si="12"/>
        <v>33</v>
      </c>
      <c r="N42" s="2">
        <f t="shared" si="12"/>
        <v>34</v>
      </c>
      <c r="O42" s="2">
        <f t="shared" si="12"/>
        <v>35</v>
      </c>
      <c r="P42" s="2">
        <f t="shared" si="12"/>
        <v>36</v>
      </c>
      <c r="Q42" s="2">
        <f t="shared" si="12"/>
      </c>
      <c r="R42" s="2">
        <f t="shared" si="12"/>
      </c>
      <c r="S42" s="2">
        <f t="shared" si="12"/>
      </c>
      <c r="T42" s="2">
        <f t="shared" si="12"/>
      </c>
      <c r="U42" s="2">
        <f t="shared" si="12"/>
      </c>
      <c r="V42" s="2">
        <f t="shared" si="12"/>
      </c>
      <c r="W42" s="2">
        <f t="shared" si="12"/>
      </c>
      <c r="X42" s="2">
        <f t="shared" si="12"/>
      </c>
      <c r="Y42" s="2">
        <f t="shared" si="12"/>
      </c>
      <c r="Z42" s="2">
        <f t="shared" si="12"/>
      </c>
      <c r="AA42" s="2">
        <f t="shared" si="12"/>
      </c>
      <c r="AB42" s="2">
        <f t="shared" si="12"/>
      </c>
      <c r="AC42" s="2">
        <f t="shared" si="12"/>
      </c>
      <c r="AD42" s="2">
        <f t="shared" si="12"/>
      </c>
      <c r="AE42" s="1"/>
    </row>
    <row r="43" spans="1:31" ht="12.75">
      <c r="A43" s="25" t="s">
        <v>46</v>
      </c>
      <c r="B43" s="26">
        <f>B7+B13+B35+AE16</f>
        <v>412</v>
      </c>
      <c r="F43" s="2">
        <f>IF(AD42="","",IF(AD42=$B$38,"",AD42+1))</f>
      </c>
      <c r="G43" s="2">
        <f aca="true" t="shared" si="13" ref="G43:AD43">IF(F43="","",IF(F43=$B$38,"",F43+1))</f>
      </c>
      <c r="H43" s="2">
        <f t="shared" si="13"/>
      </c>
      <c r="I43" s="2">
        <f t="shared" si="13"/>
      </c>
      <c r="J43" s="2">
        <f t="shared" si="13"/>
      </c>
      <c r="K43" s="2">
        <f t="shared" si="13"/>
      </c>
      <c r="L43" s="2">
        <f t="shared" si="13"/>
      </c>
      <c r="M43" s="2">
        <f t="shared" si="13"/>
      </c>
      <c r="N43" s="2">
        <f t="shared" si="13"/>
      </c>
      <c r="O43" s="2">
        <f t="shared" si="13"/>
      </c>
      <c r="P43" s="2">
        <f t="shared" si="13"/>
      </c>
      <c r="Q43" s="2">
        <f t="shared" si="13"/>
      </c>
      <c r="R43" s="2">
        <f t="shared" si="13"/>
      </c>
      <c r="S43" s="2">
        <f t="shared" si="13"/>
      </c>
      <c r="T43" s="2">
        <f t="shared" si="13"/>
      </c>
      <c r="U43" s="2">
        <f t="shared" si="13"/>
      </c>
      <c r="V43" s="2">
        <f t="shared" si="13"/>
      </c>
      <c r="W43" s="2">
        <f t="shared" si="13"/>
      </c>
      <c r="X43" s="2">
        <f t="shared" si="13"/>
      </c>
      <c r="Y43" s="2">
        <f t="shared" si="13"/>
      </c>
      <c r="Z43" s="2">
        <f t="shared" si="13"/>
      </c>
      <c r="AA43" s="2">
        <f t="shared" si="13"/>
      </c>
      <c r="AB43" s="2">
        <f t="shared" si="13"/>
      </c>
      <c r="AC43" s="2">
        <f t="shared" si="13"/>
      </c>
      <c r="AD43" s="2">
        <f t="shared" si="13"/>
      </c>
      <c r="AE43" s="1"/>
    </row>
  </sheetData>
  <mergeCells count="11">
    <mergeCell ref="E20:E21"/>
    <mergeCell ref="A1:AF1"/>
    <mergeCell ref="F3:X3"/>
    <mergeCell ref="F18:AD18"/>
    <mergeCell ref="E30:E31"/>
    <mergeCell ref="D11:D15"/>
    <mergeCell ref="D5:D9"/>
    <mergeCell ref="E22:E23"/>
    <mergeCell ref="E24:E25"/>
    <mergeCell ref="E26:E27"/>
    <mergeCell ref="E28:E29"/>
  </mergeCells>
  <conditionalFormatting sqref="Z16">
    <cfRule type="expression" priority="1" dxfId="0" stopIfTrue="1">
      <formula>Z16&gt;B19</formula>
    </cfRule>
  </conditionalFormatting>
  <conditionalFormatting sqref="F20:AD31">
    <cfRule type="cellIs" priority="2" dxfId="1" operator="equal" stopIfTrue="1">
      <formula>"W"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3"/>
  <sheetViews>
    <sheetView workbookViewId="0" topLeftCell="A1">
      <selection activeCell="P5" sqref="P5"/>
    </sheetView>
  </sheetViews>
  <sheetFormatPr defaultColWidth="9.140625" defaultRowHeight="12.75"/>
  <cols>
    <col min="1" max="1" width="14.28125" style="0" bestFit="1" customWidth="1"/>
    <col min="2" max="2" width="5.28125" style="0" customWidth="1"/>
    <col min="3" max="3" width="8.57421875" style="0" customWidth="1"/>
    <col min="4" max="4" width="2.8515625" style="0" customWidth="1"/>
    <col min="5" max="5" width="6.00390625" style="1" customWidth="1"/>
    <col min="6" max="30" width="3.57421875" style="1" customWidth="1"/>
    <col min="31" max="31" width="6.28125" style="0" customWidth="1"/>
    <col min="32" max="32" width="3.7109375" style="0" customWidth="1"/>
  </cols>
  <sheetData>
    <row r="1" spans="1:32" s="12" customFormat="1" ht="59.25">
      <c r="A1" s="51" t="s">
        <v>62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3"/>
    </row>
    <row r="2" ht="12.75">
      <c r="AE2">
        <f>IF(COUNTA(F2:AD2)&gt;0,COUNTA(F2:AD2),"")</f>
      </c>
    </row>
    <row r="3" spans="6:31" ht="12.75">
      <c r="F3" s="54" t="s">
        <v>39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6"/>
      <c r="Y3" s="4"/>
      <c r="AE3" s="5" t="s">
        <v>15</v>
      </c>
    </row>
    <row r="4" spans="1:31" ht="12.75">
      <c r="A4" t="s">
        <v>1</v>
      </c>
      <c r="B4" s="21">
        <v>6</v>
      </c>
      <c r="C4" t="str">
        <f>IF(ISNA(VLOOKUP(B4,Tables!B4:C8,2,FALSE)),"",VLOOKUP(B4,Tables!B4:C8,2,FALSE))</f>
        <v>Titan</v>
      </c>
      <c r="G4" s="6"/>
      <c r="H4" s="17" t="s">
        <v>41</v>
      </c>
      <c r="I4" s="6"/>
      <c r="J4" s="6"/>
      <c r="K4" s="6"/>
      <c r="L4" s="6"/>
      <c r="M4" s="6"/>
      <c r="N4" s="6"/>
      <c r="O4" s="6" t="s">
        <v>54</v>
      </c>
      <c r="P4" s="6"/>
      <c r="Q4" s="6"/>
      <c r="R4" s="6"/>
      <c r="S4" s="6"/>
      <c r="X4" s="5" t="s">
        <v>42</v>
      </c>
      <c r="Z4" s="2">
        <f>IF(AA4="","",COUNTIF($F$5:$X$15,AA4))</f>
        <v>12</v>
      </c>
      <c r="AA4" s="23" t="str">
        <f>IF(Tables!B15="","",Tables!B15)</f>
        <v>C</v>
      </c>
      <c r="AB4" s="18" t="str">
        <f>IF(AA4="","",VLOOKUP(AA4,Tables!$B$15:$D$22,2,FALSE))</f>
        <v>Cannon</v>
      </c>
      <c r="AC4" s="19"/>
      <c r="AD4" s="20"/>
      <c r="AE4" s="10">
        <f>Z4*IF(ISNA(VLOOKUP(MID(AA4,1,1),Tables!$B$15:$D$22,3,FALSE)),0,VLOOKUP(MID(AA4,1,1),Tables!$B$15:$D$22,3,FALSE))</f>
        <v>180</v>
      </c>
    </row>
    <row r="5" spans="2:31" ht="12.75">
      <c r="B5" s="14"/>
      <c r="D5" s="60" t="s">
        <v>52</v>
      </c>
      <c r="E5" s="59" t="s">
        <v>43</v>
      </c>
      <c r="F5" s="22"/>
      <c r="G5" s="22"/>
      <c r="H5" s="21" t="s">
        <v>18</v>
      </c>
      <c r="I5" s="21"/>
      <c r="J5" s="21"/>
      <c r="K5" s="22"/>
      <c r="L5" s="21"/>
      <c r="M5" s="21"/>
      <c r="N5" s="21" t="s">
        <v>18</v>
      </c>
      <c r="O5" s="21"/>
      <c r="P5" s="21" t="s">
        <v>18</v>
      </c>
      <c r="Q5" s="21"/>
      <c r="R5" s="21"/>
      <c r="S5" s="22"/>
      <c r="T5" s="21"/>
      <c r="U5" s="21"/>
      <c r="V5" s="21"/>
      <c r="W5" s="21" t="s">
        <v>18</v>
      </c>
      <c r="X5" s="21"/>
      <c r="Z5" s="2">
        <f aca="true" t="shared" si="0" ref="Z5:Z15">IF(AA5="","",COUNTIF($F$5:$X$15,AA5))</f>
        <v>0</v>
      </c>
      <c r="AA5" s="23" t="str">
        <f>IF(Tables!B16="","",Tables!B16)</f>
        <v>M</v>
      </c>
      <c r="AB5" s="18" t="str">
        <f>IF(AA5="","",VLOOKUP(AA5,Tables!$B$15:$D$22,2,FALSE))</f>
        <v>Mortar</v>
      </c>
      <c r="AC5" s="19"/>
      <c r="AD5" s="20"/>
      <c r="AE5" s="10">
        <f>Z5*IF(ISNA(VLOOKUP(MID(AA5,1,1),Tables!$B$15:$D$22,3,FALSE)),0,VLOOKUP(MID(AA5,1,1),Tables!$B$15:$D$22,3,FALSE))</f>
        <v>0</v>
      </c>
    </row>
    <row r="6" spans="2:31" ht="12.75">
      <c r="B6" s="14"/>
      <c r="D6" s="60"/>
      <c r="F6" s="22"/>
      <c r="G6" s="21" t="s">
        <v>18</v>
      </c>
      <c r="H6" s="21"/>
      <c r="I6" s="21"/>
      <c r="J6" s="21"/>
      <c r="K6" s="22"/>
      <c r="L6" s="21"/>
      <c r="M6" s="21"/>
      <c r="N6" s="21" t="s">
        <v>18</v>
      </c>
      <c r="O6" s="21"/>
      <c r="P6" s="21" t="s">
        <v>18</v>
      </c>
      <c r="Q6" s="21"/>
      <c r="R6" s="21"/>
      <c r="S6" s="22"/>
      <c r="T6" s="21"/>
      <c r="U6" s="21"/>
      <c r="V6" s="21"/>
      <c r="W6" s="21"/>
      <c r="X6" s="21" t="s">
        <v>18</v>
      </c>
      <c r="Z6" s="2">
        <f t="shared" si="0"/>
        <v>0</v>
      </c>
      <c r="AA6" s="23" t="str">
        <f>IF(Tables!B17="","",Tables!B17)</f>
        <v>R</v>
      </c>
      <c r="AB6" s="18" t="str">
        <f>IF(AA6="","",VLOOKUP(AA6,Tables!$B$15:$D$22,2,FALSE))</f>
        <v>Rockets</v>
      </c>
      <c r="AC6" s="19"/>
      <c r="AD6" s="20"/>
      <c r="AE6" s="10">
        <f>Z6*IF(ISNA(VLOOKUP(MID(AA6,1,1),Tables!$B$15:$D$22,3,FALSE)),0,VLOOKUP(MID(AA6,1,1),Tables!$B$15:$D$22,3,FALSE))</f>
        <v>0</v>
      </c>
    </row>
    <row r="7" spans="1:31" ht="12.75">
      <c r="A7" t="s">
        <v>0</v>
      </c>
      <c r="B7" s="21">
        <v>25</v>
      </c>
      <c r="D7" s="60"/>
      <c r="F7" s="21"/>
      <c r="G7" s="21"/>
      <c r="H7" s="21"/>
      <c r="I7" s="21"/>
      <c r="J7" s="21"/>
      <c r="K7" s="22"/>
      <c r="L7" s="21"/>
      <c r="M7" s="21"/>
      <c r="N7" s="21"/>
      <c r="O7" s="21"/>
      <c r="P7" s="21"/>
      <c r="Q7" s="21"/>
      <c r="R7" s="21"/>
      <c r="S7" s="22"/>
      <c r="T7" s="21"/>
      <c r="U7" s="21"/>
      <c r="V7" s="21"/>
      <c r="W7" s="21"/>
      <c r="X7" s="21"/>
      <c r="Z7" s="2">
        <f t="shared" si="0"/>
        <v>0</v>
      </c>
      <c r="AA7" s="23" t="str">
        <f>IF(Tables!B18="","",Tables!B18)</f>
        <v>V</v>
      </c>
      <c r="AB7" s="18" t="str">
        <f>IF(AA7="","",VLOOKUP(AA7,Tables!$B$15:$D$22,2,FALSE))</f>
        <v>Volley Gun</v>
      </c>
      <c r="AC7" s="19"/>
      <c r="AD7" s="20"/>
      <c r="AE7" s="10">
        <f>Z7*IF(ISNA(VLOOKUP(MID(AA7,1,1),Tables!$B$15:$D$22,3,FALSE)),0,VLOOKUP(MID(AA7,1,1),Tables!$B$15:$D$22,3,FALSE))</f>
        <v>0</v>
      </c>
    </row>
    <row r="8" spans="2:31" ht="12.75">
      <c r="B8" s="22"/>
      <c r="D8" s="60"/>
      <c r="F8" s="22"/>
      <c r="G8" s="21" t="s">
        <v>18</v>
      </c>
      <c r="H8" s="21"/>
      <c r="I8" s="21"/>
      <c r="J8" s="21"/>
      <c r="K8" s="22"/>
      <c r="L8" s="21"/>
      <c r="M8" s="21"/>
      <c r="N8" s="21"/>
      <c r="O8" s="21"/>
      <c r="P8" s="21"/>
      <c r="Q8" s="21"/>
      <c r="R8" s="21"/>
      <c r="S8" s="22"/>
      <c r="T8" s="21"/>
      <c r="U8" s="21"/>
      <c r="V8" s="21"/>
      <c r="W8" s="21"/>
      <c r="X8" s="21" t="s">
        <v>18</v>
      </c>
      <c r="Z8" s="2">
        <f t="shared" si="0"/>
        <v>0</v>
      </c>
      <c r="AA8" s="23" t="str">
        <f>IF(Tables!B19="","",Tables!B19)</f>
        <v>T</v>
      </c>
      <c r="AB8" s="18" t="str">
        <f>IF(AA8="","",VLOOKUP(AA8,Tables!$B$15:$D$22,2,FALSE))</f>
        <v>Torpedoes</v>
      </c>
      <c r="AC8" s="19"/>
      <c r="AD8" s="20"/>
      <c r="AE8" s="10">
        <f>Z8*IF(ISNA(VLOOKUP(MID(AA8,1,1),Tables!$B$15:$D$22,3,FALSE)),0,VLOOKUP(MID(AA8,1,1),Tables!$B$15:$D$22,3,FALSE))</f>
        <v>0</v>
      </c>
    </row>
    <row r="9" spans="1:31" ht="12.75">
      <c r="A9" t="s">
        <v>12</v>
      </c>
      <c r="B9" s="7">
        <f>SUM(B7)+VLOOKUP(B4,Tables!B4:D8,3,FALSE)</f>
        <v>17</v>
      </c>
      <c r="D9" s="60"/>
      <c r="E9" s="59" t="s">
        <v>44</v>
      </c>
      <c r="F9" s="22"/>
      <c r="G9" s="22"/>
      <c r="H9" s="21" t="s">
        <v>18</v>
      </c>
      <c r="I9" s="21"/>
      <c r="J9" s="21"/>
      <c r="K9" s="22"/>
      <c r="L9" s="21"/>
      <c r="M9" s="21"/>
      <c r="N9" s="21"/>
      <c r="O9" s="21"/>
      <c r="P9" s="21"/>
      <c r="Q9" s="21"/>
      <c r="R9" s="21"/>
      <c r="S9" s="22"/>
      <c r="T9" s="21"/>
      <c r="U9" s="21"/>
      <c r="V9" s="21"/>
      <c r="W9" s="21" t="s">
        <v>18</v>
      </c>
      <c r="X9" s="21"/>
      <c r="Z9" s="2">
        <f t="shared" si="0"/>
        <v>0</v>
      </c>
      <c r="AA9" s="23" t="str">
        <f>IF(Tables!B20="","",Tables!B20)</f>
        <v>A</v>
      </c>
      <c r="AB9" s="18" t="str">
        <f>IF(AA9="","",VLOOKUP(AA9,Tables!$B$15:$D$22,2,FALSE))</f>
        <v>cAtapult</v>
      </c>
      <c r="AC9" s="19"/>
      <c r="AD9" s="20"/>
      <c r="AE9" s="10">
        <f>Z9*IF(ISNA(VLOOKUP(MID(AA9,1,1),Tables!$B$15:$D$22,3,FALSE)),0,VLOOKUP(MID(AA9,1,1),Tables!$B$15:$D$22,3,FALSE))</f>
        <v>0</v>
      </c>
    </row>
    <row r="10" spans="2:31" ht="12.75">
      <c r="B10" s="7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14"/>
      <c r="U10" s="14"/>
      <c r="V10" s="14"/>
      <c r="W10" s="14"/>
      <c r="X10" s="14"/>
      <c r="Z10" s="2">
        <f t="shared" si="0"/>
      </c>
      <c r="AA10" s="23">
        <f>IF(Tables!B21="","",Tables!B21)</f>
      </c>
      <c r="AB10" s="18">
        <f>IF(AA10="","",VLOOKUP(AA10,Tables!$B$15:$D$22,2,FALSE))</f>
      </c>
      <c r="AC10" s="19"/>
      <c r="AD10" s="20"/>
      <c r="AE10" s="10"/>
    </row>
    <row r="11" spans="1:31" ht="12.75">
      <c r="A11" t="s">
        <v>14</v>
      </c>
      <c r="B11" s="7" t="str">
        <f>IF(B9&lt;B7,INT(B9/2)&amp;"""",INT(B7/2)&amp;"""")</f>
        <v>8"</v>
      </c>
      <c r="D11" s="60" t="s">
        <v>40</v>
      </c>
      <c r="E11" s="59" t="s">
        <v>43</v>
      </c>
      <c r="F11" s="22"/>
      <c r="G11" s="22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Z11" s="2">
        <f t="shared" si="0"/>
      </c>
      <c r="AA11" s="23">
        <f>IF(Tables!B22="","",Tables!B22)</f>
      </c>
      <c r="AB11" s="18">
        <f>IF(AA11="","",VLOOKUP(AA11,Tables!$B$15:$D$22,2,FALSE))</f>
      </c>
      <c r="AC11" s="19"/>
      <c r="AD11" s="20"/>
      <c r="AE11" s="10"/>
    </row>
    <row r="12" spans="2:31" ht="12.75">
      <c r="B12" s="7"/>
      <c r="D12" s="60"/>
      <c r="F12" s="22"/>
      <c r="G12" s="21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1"/>
      <c r="Z12" s="2">
        <f t="shared" si="0"/>
      </c>
      <c r="AA12" s="23">
        <f>IF(Tables!B23="","",Tables!B23)</f>
      </c>
      <c r="AB12" s="18">
        <f>IF(AA12="","",VLOOKUP(AA12,Tables!$B$15:$D$22,2,FALSE))</f>
      </c>
      <c r="AC12" s="19"/>
      <c r="AD12" s="20"/>
      <c r="AE12" s="10"/>
    </row>
    <row r="13" spans="1:31" ht="12.75">
      <c r="A13" t="s">
        <v>2</v>
      </c>
      <c r="B13" s="7">
        <f>SUM(B4*B7)</f>
        <v>150</v>
      </c>
      <c r="D13" s="60"/>
      <c r="F13" s="21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1"/>
      <c r="Z13" s="2">
        <f t="shared" si="0"/>
      </c>
      <c r="AA13" s="23">
        <f>IF(Tables!B24="","",Tables!B24)</f>
      </c>
      <c r="AB13" s="18">
        <f>IF(AA13="","",VLOOKUP(AA13,Tables!$B$15:$D$22,2,FALSE))</f>
      </c>
      <c r="AC13" s="19"/>
      <c r="AD13" s="20"/>
      <c r="AE13" s="10"/>
    </row>
    <row r="14" spans="2:31" ht="12.75">
      <c r="B14" s="1"/>
      <c r="D14" s="60"/>
      <c r="F14" s="22"/>
      <c r="G14" s="21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14"/>
      <c r="U14" s="14"/>
      <c r="V14" s="14"/>
      <c r="W14" s="14"/>
      <c r="X14" s="21"/>
      <c r="Z14" s="2">
        <f t="shared" si="0"/>
      </c>
      <c r="AA14" s="23">
        <f>IF(Tables!B25="","",Tables!B25)</f>
      </c>
      <c r="AB14" s="18">
        <f>IF(AA14="","",VLOOKUP(AA14,Tables!$B$15:$D$22,2,FALSE))</f>
      </c>
      <c r="AC14" s="19"/>
      <c r="AD14" s="20"/>
      <c r="AE14" s="10"/>
    </row>
    <row r="15" spans="1:31" ht="12.75">
      <c r="A15" t="s">
        <v>3</v>
      </c>
      <c r="B15" s="21">
        <v>5</v>
      </c>
      <c r="D15" s="60"/>
      <c r="E15" s="59" t="s">
        <v>44</v>
      </c>
      <c r="F15" s="22"/>
      <c r="G15" s="22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Z15" s="2">
        <f t="shared" si="0"/>
      </c>
      <c r="AA15" s="23">
        <f>IF(Tables!B26="","",Tables!B26)</f>
      </c>
      <c r="AB15" s="18">
        <f>IF(AA15="","",VLOOKUP(AA15,Tables!$B$15:$D$22,2,FALSE))</f>
      </c>
      <c r="AC15" s="19"/>
      <c r="AD15" s="20"/>
      <c r="AE15" s="10"/>
    </row>
    <row r="16" spans="2:32" ht="12.75">
      <c r="B16" s="1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Z16" s="1">
        <f>SUM(Z4:Z15)</f>
        <v>12</v>
      </c>
      <c r="AA16" t="s">
        <v>16</v>
      </c>
      <c r="AE16">
        <f>SUM(AE4:AE10)</f>
        <v>180</v>
      </c>
      <c r="AF16" t="s">
        <v>53</v>
      </c>
    </row>
    <row r="17" spans="1:28" ht="12.75">
      <c r="A17" t="s">
        <v>4</v>
      </c>
      <c r="B17" s="21">
        <v>6</v>
      </c>
      <c r="AB17"/>
    </row>
    <row r="18" spans="6:30" ht="12.75">
      <c r="F18" s="54" t="s">
        <v>47</v>
      </c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6"/>
    </row>
    <row r="19" spans="1:5" ht="12.75">
      <c r="A19" s="46" t="s">
        <v>33</v>
      </c>
      <c r="B19" s="47">
        <f>INT((B13/Tables!B12)+0.5)</f>
        <v>38</v>
      </c>
      <c r="C19" s="46" t="s">
        <v>16</v>
      </c>
      <c r="E19" s="1" t="s">
        <v>1</v>
      </c>
    </row>
    <row r="20" spans="1:30" ht="12.75">
      <c r="A20" s="46"/>
      <c r="B20" s="47"/>
      <c r="C20" s="46"/>
      <c r="E20" s="57">
        <f>IF(E22="","",IF(E22=$B$4,"",E22+1))</f>
        <v>6</v>
      </c>
      <c r="F20" s="36">
        <f>IF(F21="","",IF(COUNTIF($F$26:$AD$30,"W")&lt;$Z$16,IF((F21/$AB$33)=INT(F21/$AB$33),"W",""),""))</f>
      </c>
      <c r="G20" s="36">
        <f>IF(G21="","",IF((COUNTIF($F20:F$24,"W")+COUNTIF($F$26:$AD$30,"W"))&lt;$Z$16,IF((G21/$AB$33)=INT(G21/$AB$33),"W",""),""))</f>
      </c>
      <c r="H20" s="36">
        <f>IF(H21="","",IF((COUNTIF($F20:G$24,"W")+COUNTIF($F$26:$AD$30,"W"))&lt;$Z$16,IF((H21/$AB$33)=INT(H21/$AB$33),"W",""),""))</f>
      </c>
      <c r="I20" s="36">
        <f>IF(I21="","",IF((COUNTIF($F20:H$24,"W")+COUNTIF($F$26:$AD$30,"W"))&lt;$Z$16,IF((I21/$AB$33)=INT(I21/$AB$33),"W",""),""))</f>
      </c>
      <c r="J20" s="36">
        <f>IF(J21="","",IF((COUNTIF($F20:I$24,"W")+COUNTIF($F$26:$AD$30,"W"))&lt;$Z$16,IF((J21/$AB$33)=INT(J21/$AB$33),"W",""),""))</f>
      </c>
      <c r="K20" s="36">
        <f>IF(K21="","",IF((COUNTIF($F20:J$24,"W")+COUNTIF($F$26:$AD$30,"W"))&lt;$Z$16,IF((K21/$AB$33)=INT(K21/$AB$33),"W",""),""))</f>
      </c>
      <c r="L20" s="36" t="str">
        <f>IF(L21="","",IF((COUNTIF($F20:K$24,"W")+COUNTIF($F$26:$AD$30,"W"))&lt;$Z$16,IF((L21/$AB$33)=INT(L21/$AB$33),"W",""),""))</f>
        <v>W</v>
      </c>
      <c r="M20" s="36">
        <f>IF(M21="","",IF((COUNTIF($F20:L$24,"W")+COUNTIF($F$26:$AD$30,"W"))&lt;$Z$16,IF((M21/$AB$33)=INT(M21/$AB$33),"W",""),""))</f>
      </c>
      <c r="N20" s="36">
        <f>IF(N21="","",IF((COUNTIF($F20:M$24,"W")+COUNTIF($F$26:$AD$30,"W"))&lt;$Z$16,IF((N21/$AB$33)=INT(N21/$AB$33),"W",""),""))</f>
      </c>
      <c r="O20" s="36">
        <f>IF(O21="","",IF((COUNTIF($F20:N$24,"W")+COUNTIF($F$26:$AD$30,"W"))&lt;$Z$16,IF((O21/$AB$33)=INT(O21/$AB$33),"W",""),""))</f>
      </c>
      <c r="P20" s="36">
        <f>IF(P21="","",IF((COUNTIF($F20:O$24,"W")+COUNTIF($F$26:$AD$30,"W"))&lt;$Z$16,IF((P21/$AB$33)=INT(P21/$AB$33),"W",""),""))</f>
      </c>
      <c r="Q20" s="36">
        <f>IF(Q21="","",IF((COUNTIF($F20:P$24,"W")+COUNTIF($F$26:$AD$30,"W"))&lt;$Z$16,IF((Q21/$AB$33)=INT(Q21/$AB$33),"W",""),""))</f>
      </c>
      <c r="R20" s="36">
        <f>IF(R21="","",IF((COUNTIF($F20:Q$24,"W")+COUNTIF($F$26:$AD$30,"W"))&lt;$Z$16,IF((R21/$AB$33)=INT(R21/$AB$33),"W",""),""))</f>
      </c>
      <c r="S20" s="36">
        <f>IF(S21="","",IF((COUNTIF($F20:R$24,"W")+COUNTIF($F$26:$AD$30,"W"))&lt;$Z$16,IF((S21/$AB$33)=INT(S21/$AB$33),"W",""),""))</f>
      </c>
      <c r="T20" s="36">
        <f>IF(T21="","",IF((COUNTIF($F20:S$24,"W")+COUNTIF($F$26:$AD$30,"W"))&lt;$Z$16,IF((T21/$AB$33)=INT(T21/$AB$33),"W",""),""))</f>
      </c>
      <c r="U20" s="36">
        <f>IF(U21="","",IF((COUNTIF($F20:T$24,"W")+COUNTIF($F$26:$AD$30,"W"))&lt;$Z$16,IF((U21/$AB$33)=INT(U21/$AB$33),"W",""),""))</f>
      </c>
      <c r="V20" s="36">
        <f>IF(V21="","",IF((COUNTIF($F20:U$24,"W")+COUNTIF($F$26:$AD$30,"W"))&lt;$Z$16,IF((V21/$AB$33)=INT(V21/$AB$33),"W",""),""))</f>
      </c>
      <c r="W20" s="36">
        <f>IF(W21="","",IF((COUNTIF($F20:V$24,"W")+COUNTIF($F$26:$AD$30,"W"))&lt;$Z$16,IF((W21/$AB$33)=INT(W21/$AB$33),"W",""),""))</f>
      </c>
      <c r="X20" s="36" t="str">
        <f>IF(X21="","",IF((COUNTIF($F20:W$24,"W")+COUNTIF($F$26:$AD$30,"W"))&lt;$Z$16,IF((X21/$AB$33)=INT(X21/$AB$33),"W",""),""))</f>
        <v>W</v>
      </c>
      <c r="Y20" s="36">
        <f>IF(Y21="","",IF((COUNTIF($F20:X$24,"W")+COUNTIF($F$26:$AD$30,"W"))&lt;$Z$16,IF((Y21/$AB$33)=INT(Y21/$AB$33),"W",""),""))</f>
      </c>
      <c r="Z20" s="36">
        <f>IF(Z21="","",IF((COUNTIF($F20:Y$24,"W")+COUNTIF($F$26:$AD$30,"W"))&lt;$Z$16,IF((Z21/$AB$33)=INT(Z21/$AB$33),"W",""),""))</f>
      </c>
      <c r="AA20" s="36">
        <f>IF(AA21="","",IF((COUNTIF($F20:Z$24,"W")+COUNTIF($F$26:$AD$30,"W"))&lt;$Z$16,IF((AA21/$AB$33)=INT(AA21/$AB$33),"W",""),""))</f>
      </c>
      <c r="AB20" s="36">
        <f>IF(AB21="","",IF((COUNTIF($F20:AA$24,"W")+COUNTIF($F$26:$AD$30,"W"))&lt;$Z$16,IF((AB21/$AB$33)=INT(AB21/$AB$33),"W",""),""))</f>
      </c>
      <c r="AC20" s="36">
        <f>IF(AC21="","",IF((COUNTIF($F20:AB$24,"W")+COUNTIF($F$26:$AD$30,"W"))&lt;$Z$16,IF((AC21/$AB$33)=INT(AC21/$AB$33),"W",""),""))</f>
      </c>
      <c r="AD20" s="61">
        <f>IF(AD21="","",IF((COUNTIF($F20:AC$24,"W")+COUNTIF($F$26:$AD$30,"W"))&lt;$Z$16,IF((AD21/$AB$33)=INT(AD21/$AB$33),"W",""),""))</f>
      </c>
    </row>
    <row r="21" spans="1:30" ht="12.75">
      <c r="A21" s="46"/>
      <c r="B21" s="47"/>
      <c r="C21" s="46"/>
      <c r="E21" s="57"/>
      <c r="F21" s="29">
        <f>IF(MAX(F23:AD23)=0,"",IF(MAX(F23:AD23)=$B$13,"",MAX(F23:AD23)+1))</f>
        <v>126</v>
      </c>
      <c r="G21" s="31">
        <f aca="true" t="shared" si="1" ref="G21:AD21">IF(F21="","",IF(G$32="","",IF(F21=$B$13,"",F21+1)))</f>
        <v>127</v>
      </c>
      <c r="H21" s="30">
        <f t="shared" si="1"/>
        <v>128</v>
      </c>
      <c r="I21" s="31">
        <f t="shared" si="1"/>
        <v>129</v>
      </c>
      <c r="J21" s="30">
        <f t="shared" si="1"/>
        <v>130</v>
      </c>
      <c r="K21" s="31">
        <f t="shared" si="1"/>
        <v>131</v>
      </c>
      <c r="L21" s="30">
        <f t="shared" si="1"/>
        <v>132</v>
      </c>
      <c r="M21" s="31">
        <f t="shared" si="1"/>
        <v>133</v>
      </c>
      <c r="N21" s="30">
        <f t="shared" si="1"/>
        <v>134</v>
      </c>
      <c r="O21" s="31">
        <f t="shared" si="1"/>
        <v>135</v>
      </c>
      <c r="P21" s="30">
        <f t="shared" si="1"/>
        <v>136</v>
      </c>
      <c r="Q21" s="31">
        <f t="shared" si="1"/>
        <v>137</v>
      </c>
      <c r="R21" s="30">
        <f t="shared" si="1"/>
        <v>138</v>
      </c>
      <c r="S21" s="31">
        <f t="shared" si="1"/>
        <v>139</v>
      </c>
      <c r="T21" s="30">
        <f t="shared" si="1"/>
        <v>140</v>
      </c>
      <c r="U21" s="31">
        <f t="shared" si="1"/>
        <v>141</v>
      </c>
      <c r="V21" s="30">
        <f t="shared" si="1"/>
        <v>142</v>
      </c>
      <c r="W21" s="31">
        <f t="shared" si="1"/>
        <v>143</v>
      </c>
      <c r="X21" s="30">
        <f t="shared" si="1"/>
        <v>144</v>
      </c>
      <c r="Y21" s="31">
        <f t="shared" si="1"/>
        <v>145</v>
      </c>
      <c r="Z21" s="30">
        <f t="shared" si="1"/>
        <v>146</v>
      </c>
      <c r="AA21" s="31">
        <f t="shared" si="1"/>
        <v>147</v>
      </c>
      <c r="AB21" s="30">
        <f t="shared" si="1"/>
        <v>148</v>
      </c>
      <c r="AC21" s="31">
        <f t="shared" si="1"/>
        <v>149</v>
      </c>
      <c r="AD21" s="31">
        <f t="shared" si="1"/>
        <v>150</v>
      </c>
    </row>
    <row r="22" spans="2:31" ht="12.75">
      <c r="B22" s="22"/>
      <c r="E22" s="57">
        <f>IF(E24="","",IF(E24=$B$4,"",E24+1))</f>
        <v>5</v>
      </c>
      <c r="F22" s="36">
        <f>IF(F23="","",IF(COUNTIF($F$24:$AD$30,"W")&lt;$Z$16,IF((F23/$AB$33)=INT(F23/$AB$33),"W",""),""))</f>
      </c>
      <c r="G22" s="36">
        <f>IF(G23="","",IF((COUNTIF($F$22:F22,"W")+COUNTIF($F$24:$AD$30,"W"))&lt;$Z$16,IF((G23/$AB$33)=INT(G23/$AB$33),"W",""),""))</f>
      </c>
      <c r="H22" s="36">
        <f>IF(H23="","",IF((COUNTIF($F$22:G22,"W")+COUNTIF($F$24:$AD$30,"W"))&lt;$Z$16,IF((H23/$AB$33)=INT(H23/$AB$33),"W",""),""))</f>
      </c>
      <c r="I22" s="36">
        <f>IF(I23="","",IF((COUNTIF($F$22:H22,"W")+COUNTIF($F$24:$AD$30,"W"))&lt;$Z$16,IF((I23/$AB$33)=INT(I23/$AB$33),"W",""),""))</f>
      </c>
      <c r="J22" s="36">
        <f>IF(J23="","",IF((COUNTIF($F$22:I22,"W")+COUNTIF($F$24:$AD$30,"W"))&lt;$Z$16,IF((J23/$AB$33)=INT(J23/$AB$33),"W",""),""))</f>
      </c>
      <c r="K22" s="36">
        <f>IF(K23="","",IF((COUNTIF($F$22:J22,"W")+COUNTIF($F$24:$AD$30,"W"))&lt;$Z$16,IF((K23/$AB$33)=INT(K23/$AB$33),"W",""),""))</f>
      </c>
      <c r="L22" s="36">
        <f>IF(L23="","",IF((COUNTIF($F$22:K22,"W")+COUNTIF($F$24:$AD$30,"W"))&lt;$Z$16,IF((L23/$AB$33)=INT(L23/$AB$33),"W",""),""))</f>
      </c>
      <c r="M22" s="36" t="str">
        <f>IF(M23="","",IF((COUNTIF($F$22:L22,"W")+COUNTIF($F$24:$AD$30,"W"))&lt;$Z$16,IF((M23/$AB$33)=INT(M23/$AB$33),"W",""),""))</f>
        <v>W</v>
      </c>
      <c r="N22" s="36">
        <f>IF(N23="","",IF((COUNTIF($F$22:M22,"W")+COUNTIF($F$24:$AD$30,"W"))&lt;$Z$16,IF((N23/$AB$33)=INT(N23/$AB$33),"W",""),""))</f>
      </c>
      <c r="O22" s="36">
        <f>IF(O23="","",IF((COUNTIF($F$22:N22,"W")+COUNTIF($F$24:$AD$30,"W"))&lt;$Z$16,IF((O23/$AB$33)=INT(O23/$AB$33),"W",""),""))</f>
      </c>
      <c r="P22" s="36">
        <f>IF(P23="","",IF((COUNTIF($F$22:O22,"W")+COUNTIF($F$24:$AD$30,"W"))&lt;$Z$16,IF((P23/$AB$33)=INT(P23/$AB$33),"W",""),""))</f>
      </c>
      <c r="Q22" s="36">
        <f>IF(Q23="","",IF((COUNTIF($F$22:P22,"W")+COUNTIF($F$24:$AD$30,"W"))&lt;$Z$16,IF((Q23/$AB$33)=INT(Q23/$AB$33),"W",""),""))</f>
      </c>
      <c r="R22" s="36">
        <f>IF(R23="","",IF((COUNTIF($F$22:Q22,"W")+COUNTIF($F$24:$AD$30,"W"))&lt;$Z$16,IF((R23/$AB$33)=INT(R23/$AB$33),"W",""),""))</f>
      </c>
      <c r="S22" s="36">
        <f>IF(S23="","",IF((COUNTIF($F$22:R22,"W")+COUNTIF($F$24:$AD$30,"W"))&lt;$Z$16,IF((S23/$AB$33)=INT(S23/$AB$33),"W",""),""))</f>
      </c>
      <c r="T22" s="36">
        <f>IF(T23="","",IF((COUNTIF($F$22:S22,"W")+COUNTIF($F$24:$AD$30,"W"))&lt;$Z$16,IF((T23/$AB$33)=INT(T23/$AB$33),"W",""),""))</f>
      </c>
      <c r="U22" s="36">
        <f>IF(U23="","",IF((COUNTIF($F$22:T22,"W")+COUNTIF($F$24:$AD$30,"W"))&lt;$Z$16,IF((U23/$AB$33)=INT(U23/$AB$33),"W",""),""))</f>
      </c>
      <c r="V22" s="36">
        <f>IF(V23="","",IF((COUNTIF($F$22:U22,"W")+COUNTIF($F$24:$AD$30,"W"))&lt;$Z$16,IF((V23/$AB$33)=INT(V23/$AB$33),"W",""),""))</f>
      </c>
      <c r="W22" s="36">
        <f>IF(W23="","",IF((COUNTIF($F$22:V22,"W")+COUNTIF($F$24:$AD$30,"W"))&lt;$Z$16,IF((W23/$AB$33)=INT(W23/$AB$33),"W",""),""))</f>
      </c>
      <c r="X22" s="36">
        <f>IF(X23="","",IF((COUNTIF($F$22:W22,"W")+COUNTIF($F$24:$AD$30,"W"))&lt;$Z$16,IF((X23/$AB$33)=INT(X23/$AB$33),"W",""),""))</f>
      </c>
      <c r="Y22" s="36" t="str">
        <f>IF(Y23="","",IF((COUNTIF($F$22:X22,"W")+COUNTIF($F$24:$AD$30,"W"))&lt;$Z$16,IF((Y23/$AB$33)=INT(Y23/$AB$33),"W",""),""))</f>
        <v>W</v>
      </c>
      <c r="Z22" s="36">
        <f>IF(Z23="","",IF((COUNTIF($F$22:Y22,"W")+COUNTIF($F$24:$AD$30,"W"))&lt;$Z$16,IF((Z23/$AB$33)=INT(Z23/$AB$33),"W",""),""))</f>
      </c>
      <c r="AA22" s="36">
        <f>IF(AA23="","",IF((COUNTIF($F$22:Z22,"W")+COUNTIF($F$24:$AD$30,"W"))&lt;$Z$16,IF((AA23/$AB$33)=INT(AA23/$AB$33),"W",""),""))</f>
      </c>
      <c r="AB22" s="36">
        <f>IF(AB23="","",IF((COUNTIF($F$22:AA22,"W")+COUNTIF($F$24:$AD$30,"W"))&lt;$Z$16,IF((AB23/$AB$33)=INT(AB23/$AB$33),"W",""),""))</f>
      </c>
      <c r="AC22" s="36">
        <f>IF(AC23="","",IF((COUNTIF($F$22:AB22,"W")+COUNTIF($F$24:$AD$30,"W"))&lt;$Z$16,IF((AC23/$AB$33)=INT(AC23/$AB$33),"W",""),""))</f>
      </c>
      <c r="AD22" s="36">
        <f>IF(AD23="","",IF((COUNTIF($F$22:AC22,"W")+COUNTIF($F$24:$AD$30,"W"))&lt;$Z$16,IF((AD23/$AB$33)=INT(AD23/$AB$33),"W",""),""))</f>
      </c>
      <c r="AE22" s="37"/>
    </row>
    <row r="23" spans="2:30" ht="12.75">
      <c r="B23" s="1"/>
      <c r="E23" s="57"/>
      <c r="F23" s="29">
        <f>IF(MAX(F25:AD25)=0,"",IF(MAX(F25:AD25)=$B$13,"",MAX(F25:AD25)+1))</f>
        <v>101</v>
      </c>
      <c r="G23" s="31">
        <f aca="true" t="shared" si="2" ref="G23:AD23">IF(F23="","",IF(G$32="","",IF(F23=$B$13,"",F23+1)))</f>
        <v>102</v>
      </c>
      <c r="H23" s="30">
        <f t="shared" si="2"/>
        <v>103</v>
      </c>
      <c r="I23" s="31">
        <f t="shared" si="2"/>
        <v>104</v>
      </c>
      <c r="J23" s="30">
        <f t="shared" si="2"/>
        <v>105</v>
      </c>
      <c r="K23" s="31">
        <f t="shared" si="2"/>
        <v>106</v>
      </c>
      <c r="L23" s="30">
        <f t="shared" si="2"/>
        <v>107</v>
      </c>
      <c r="M23" s="31">
        <f t="shared" si="2"/>
        <v>108</v>
      </c>
      <c r="N23" s="30">
        <f t="shared" si="2"/>
        <v>109</v>
      </c>
      <c r="O23" s="31">
        <f t="shared" si="2"/>
        <v>110</v>
      </c>
      <c r="P23" s="30">
        <f t="shared" si="2"/>
        <v>111</v>
      </c>
      <c r="Q23" s="31">
        <f t="shared" si="2"/>
        <v>112</v>
      </c>
      <c r="R23" s="30">
        <f t="shared" si="2"/>
        <v>113</v>
      </c>
      <c r="S23" s="31">
        <f t="shared" si="2"/>
        <v>114</v>
      </c>
      <c r="T23" s="30">
        <f t="shared" si="2"/>
        <v>115</v>
      </c>
      <c r="U23" s="31">
        <f t="shared" si="2"/>
        <v>116</v>
      </c>
      <c r="V23" s="30">
        <f t="shared" si="2"/>
        <v>117</v>
      </c>
      <c r="W23" s="31">
        <f t="shared" si="2"/>
        <v>118</v>
      </c>
      <c r="X23" s="30">
        <f t="shared" si="2"/>
        <v>119</v>
      </c>
      <c r="Y23" s="31">
        <f t="shared" si="2"/>
        <v>120</v>
      </c>
      <c r="Z23" s="30">
        <f t="shared" si="2"/>
        <v>121</v>
      </c>
      <c r="AA23" s="31">
        <f t="shared" si="2"/>
        <v>122</v>
      </c>
      <c r="AB23" s="30">
        <f t="shared" si="2"/>
        <v>123</v>
      </c>
      <c r="AC23" s="31">
        <f t="shared" si="2"/>
        <v>124</v>
      </c>
      <c r="AD23" s="31">
        <f t="shared" si="2"/>
        <v>125</v>
      </c>
    </row>
    <row r="24" spans="2:31" ht="12.75">
      <c r="B24" s="1"/>
      <c r="E24" s="57">
        <f>IF(E26="","",IF(E26=$B$4,"",E26+1))</f>
        <v>4</v>
      </c>
      <c r="F24" s="28">
        <f>IF(F25="","",IF(COUNTIF($F$26:$AD$30,"W")&lt;$Z$16,IF((F25/$AB$33)=INT(F25/$AB$33),"W",""),""))</f>
      </c>
      <c r="G24" s="28">
        <f>IF(G25="","",IF((COUNTIF($F$24:F24,"W")+COUNTIF($F$26:$AD$30,"W"))&lt;$Z$16,IF((G25/$AB$33)=INT(G25/$AB$33),"W",""),""))</f>
      </c>
      <c r="H24" s="28">
        <f>IF(H25="","",IF((COUNTIF($F$24:G24,"W")+COUNTIF($F$26:$AD$30,"W"))&lt;$Z$16,IF((H25/$AB$33)=INT(H25/$AB$33),"W",""),""))</f>
      </c>
      <c r="I24" s="28">
        <f>IF(I25="","",IF((COUNTIF($F$24:H24,"W")+COUNTIF($F$26:$AD$30,"W"))&lt;$Z$16,IF((I25/$AB$33)=INT(I25/$AB$33),"W",""),""))</f>
      </c>
      <c r="J24" s="28">
        <f>IF(J25="","",IF((COUNTIF($F$24:I24,"W")+COUNTIF($F$26:$AD$30,"W"))&lt;$Z$16,IF((J25/$AB$33)=INT(J25/$AB$33),"W",""),""))</f>
      </c>
      <c r="K24" s="28">
        <f>IF(K25="","",IF((COUNTIF($F$24:J24,"W")+COUNTIF($F$26:$AD$30,"W"))&lt;$Z$16,IF((K25/$AB$33)=INT(K25/$AB$33),"W",""),""))</f>
      </c>
      <c r="L24" s="28">
        <f>IF(L25="","",IF((COUNTIF($F$24:K24,"W")+COUNTIF($F$26:$AD$30,"W"))&lt;$Z$16,IF((L25/$AB$33)=INT(L25/$AB$33),"W",""),""))</f>
      </c>
      <c r="M24" s="28">
        <f>IF(M25="","",IF((COUNTIF($F$24:L24,"W")+COUNTIF($F$26:$AD$30,"W"))&lt;$Z$16,IF((M25/$AB$33)=INT(M25/$AB$33),"W",""),""))</f>
      </c>
      <c r="N24" s="28" t="str">
        <f>IF(N25="","",IF((COUNTIF($F$24:M24,"W")+COUNTIF($F$26:$AD$30,"W"))&lt;$Z$16,IF((N25/$AB$33)=INT(N25/$AB$33),"W",""),""))</f>
        <v>W</v>
      </c>
      <c r="O24" s="28">
        <f>IF(O25="","",IF((COUNTIF($F$24:N24,"W")+COUNTIF($F$26:$AD$30,"W"))&lt;$Z$16,IF((O25/$AB$33)=INT(O25/$AB$33),"W",""),""))</f>
      </c>
      <c r="P24" s="28">
        <f>IF(P25="","",IF((COUNTIF($F$24:O24,"W")+COUNTIF($F$26:$AD$30,"W"))&lt;$Z$16,IF((P25/$AB$33)=INT(P25/$AB$33),"W",""),""))</f>
      </c>
      <c r="Q24" s="28">
        <f>IF(Q25="","",IF((COUNTIF($F$24:P24,"W")+COUNTIF($F$26:$AD$30,"W"))&lt;$Z$16,IF((Q25/$AB$33)=INT(Q25/$AB$33),"W",""),""))</f>
      </c>
      <c r="R24" s="28">
        <f>IF(R25="","",IF((COUNTIF($F$24:Q24,"W")+COUNTIF($F$26:$AD$30,"W"))&lt;$Z$16,IF((R25/$AB$33)=INT(R25/$AB$33),"W",""),""))</f>
      </c>
      <c r="S24" s="28">
        <f>IF(S25="","",IF((COUNTIF($F$24:R24,"W")+COUNTIF($F$26:$AD$30,"W"))&lt;$Z$16,IF((S25/$AB$33)=INT(S25/$AB$33),"W",""),""))</f>
      </c>
      <c r="T24" s="28">
        <f>IF(T25="","",IF((COUNTIF($F$24:S24,"W")+COUNTIF($F$26:$AD$30,"W"))&lt;$Z$16,IF((T25/$AB$33)=INT(T25/$AB$33),"W",""),""))</f>
      </c>
      <c r="U24" s="28">
        <f>IF(U25="","",IF((COUNTIF($F$24:T24,"W")+COUNTIF($F$26:$AD$30,"W"))&lt;$Z$16,IF((U25/$AB$33)=INT(U25/$AB$33),"W",""),""))</f>
      </c>
      <c r="V24" s="28">
        <f>IF(V25="","",IF((COUNTIF($F$24:U24,"W")+COUNTIF($F$26:$AD$30,"W"))&lt;$Z$16,IF((V25/$AB$33)=INT(V25/$AB$33),"W",""),""))</f>
      </c>
      <c r="W24" s="28">
        <f>IF(W25="","",IF((COUNTIF($F$24:V24,"W")+COUNTIF($F$26:$AD$30,"W"))&lt;$Z$16,IF((W25/$AB$33)=INT(W25/$AB$33),"W",""),""))</f>
      </c>
      <c r="X24" s="28">
        <f>IF(X25="","",IF((COUNTIF($F$24:W24,"W")+COUNTIF($F$26:$AD$30,"W"))&lt;$Z$16,IF((X25/$AB$33)=INT(X25/$AB$33),"W",""),""))</f>
      </c>
      <c r="Y24" s="28">
        <f>IF(Y25="","",IF((COUNTIF($F$24:X24,"W")+COUNTIF($F$26:$AD$30,"W"))&lt;$Z$16,IF((Y25/$AB$33)=INT(Y25/$AB$33),"W",""),""))</f>
      </c>
      <c r="Z24" s="28" t="str">
        <f>IF(Z25="","",IF((COUNTIF($F$24:Y24,"W")+COUNTIF($F$26:$AD$30,"W"))&lt;$Z$16,IF((Z25/$AB$33)=INT(Z25/$AB$33),"W",""),""))</f>
        <v>W</v>
      </c>
      <c r="AA24" s="28">
        <f>IF(AA25="","",IF((COUNTIF($F$24:Z24,"W")+COUNTIF($F$26:$AD$30,"W"))&lt;$Z$16,IF((AA25/$AB$33)=INT(AA25/$AB$33),"W",""),""))</f>
      </c>
      <c r="AB24" s="28">
        <f>IF(AB25="","",IF((COUNTIF($F$24:AA24,"W")+COUNTIF($F$26:$AD$30,"W"))&lt;$Z$16,IF((AB25/$AB$33)=INT(AB25/$AB$33),"W",""),""))</f>
      </c>
      <c r="AC24" s="28">
        <f>IF(AC25="","",IF((COUNTIF($F$24:AB24,"W")+COUNTIF($F$26:$AD$30,"W"))&lt;$Z$16,IF((AC25/$AB$33)=INT(AC25/$AB$33),"W",""),""))</f>
      </c>
      <c r="AD24" s="28">
        <f>IF(AD25="","",IF((COUNTIF($F$24:AC24,"W")+COUNTIF($F$26:$AD$30,"W"))&lt;$Z$16,IF((AD25/$AB$33)=INT(AD25/$AB$33),"W",""),""))</f>
      </c>
      <c r="AE24" s="37"/>
    </row>
    <row r="25" spans="5:30" ht="12.75">
      <c r="E25" s="57"/>
      <c r="F25" s="29">
        <f>IF(MAX(F27:AD27)=0,"",IF(MAX(F27:AD27)=$B$13,"",MAX(F27:AD27)+1))</f>
        <v>76</v>
      </c>
      <c r="G25" s="31">
        <f aca="true" t="shared" si="3" ref="G25:AD25">IF(F25="","",IF(G$32="","",IF(F25=$B$13,"",F25+1)))</f>
        <v>77</v>
      </c>
      <c r="H25" s="30">
        <f t="shared" si="3"/>
        <v>78</v>
      </c>
      <c r="I25" s="31">
        <f t="shared" si="3"/>
        <v>79</v>
      </c>
      <c r="J25" s="30">
        <f t="shared" si="3"/>
        <v>80</v>
      </c>
      <c r="K25" s="31">
        <f t="shared" si="3"/>
        <v>81</v>
      </c>
      <c r="L25" s="30">
        <f t="shared" si="3"/>
        <v>82</v>
      </c>
      <c r="M25" s="31">
        <f t="shared" si="3"/>
        <v>83</v>
      </c>
      <c r="N25" s="30">
        <f t="shared" si="3"/>
        <v>84</v>
      </c>
      <c r="O25" s="31">
        <f t="shared" si="3"/>
        <v>85</v>
      </c>
      <c r="P25" s="30">
        <f t="shared" si="3"/>
        <v>86</v>
      </c>
      <c r="Q25" s="31">
        <f t="shared" si="3"/>
        <v>87</v>
      </c>
      <c r="R25" s="30">
        <f t="shared" si="3"/>
        <v>88</v>
      </c>
      <c r="S25" s="31">
        <f t="shared" si="3"/>
        <v>89</v>
      </c>
      <c r="T25" s="30">
        <f t="shared" si="3"/>
        <v>90</v>
      </c>
      <c r="U25" s="31">
        <f t="shared" si="3"/>
        <v>91</v>
      </c>
      <c r="V25" s="30">
        <f t="shared" si="3"/>
        <v>92</v>
      </c>
      <c r="W25" s="31">
        <f t="shared" si="3"/>
        <v>93</v>
      </c>
      <c r="X25" s="30">
        <f t="shared" si="3"/>
        <v>94</v>
      </c>
      <c r="Y25" s="31">
        <f t="shared" si="3"/>
        <v>95</v>
      </c>
      <c r="Z25" s="30">
        <f t="shared" si="3"/>
        <v>96</v>
      </c>
      <c r="AA25" s="31">
        <f t="shared" si="3"/>
        <v>97</v>
      </c>
      <c r="AB25" s="30">
        <f t="shared" si="3"/>
        <v>98</v>
      </c>
      <c r="AC25" s="31">
        <f t="shared" si="3"/>
        <v>99</v>
      </c>
      <c r="AD25" s="31">
        <f t="shared" si="3"/>
        <v>100</v>
      </c>
    </row>
    <row r="26" spans="2:31" ht="12.75">
      <c r="B26" s="7"/>
      <c r="C26" s="13"/>
      <c r="E26" s="57">
        <f>IF(E28="","",IF(E28=$B$4,"",E28+1))</f>
        <v>3</v>
      </c>
      <c r="F26" s="36">
        <f>IF(F27="","",IF(COUNTIF($F$28:$AD$30,"W")&lt;$Z$16,IF((F27/$AB$33)=INT(F27/$AB$33),"W",""),""))</f>
      </c>
      <c r="G26" s="36">
        <f>IF(G27="","",IF((COUNTIF($F$26:F26,"W")+COUNTIF($F$28:$AD$30,"W"))&lt;$Z$16,IF((G27/$AB$33)=INT(G27/$AB$33),"W",""),""))</f>
      </c>
      <c r="H26" s="36">
        <f>IF(H27="","",IF((COUNTIF($F$26:G26,"W")+COUNTIF($F$28:$AD$30,"W"))&lt;$Z$16,IF((H27/$AB$33)=INT(H27/$AB$33),"W",""),""))</f>
      </c>
      <c r="I26" s="36">
        <f>IF(I27="","",IF((COUNTIF($F$26:H26,"W")+COUNTIF($F$28:$AD$30,"W"))&lt;$Z$16,IF((I27/$AB$33)=INT(I27/$AB$33),"W",""),""))</f>
      </c>
      <c r="J26" s="36">
        <f>IF(J27="","",IF((COUNTIF($F$26:I26,"W")+COUNTIF($F$28:$AD$30,"W"))&lt;$Z$16,IF((J27/$AB$33)=INT(J27/$AB$33),"W",""),""))</f>
      </c>
      <c r="K26" s="36">
        <f>IF(K27="","",IF((COUNTIF($F$26:J26,"W")+COUNTIF($F$28:$AD$30,"W"))&lt;$Z$16,IF((K27/$AB$33)=INT(K27/$AB$33),"W",""),""))</f>
      </c>
      <c r="L26" s="36">
        <f>IF(L27="","",IF((COUNTIF($F$26:K26,"W")+COUNTIF($F$28:$AD$30,"W"))&lt;$Z$16,IF((L27/$AB$33)=INT(L27/$AB$33),"W",""),""))</f>
      </c>
      <c r="M26" s="36">
        <f>IF(M27="","",IF((COUNTIF($F$26:L26,"W")+COUNTIF($F$28:$AD$30,"W"))&lt;$Z$16,IF((M27/$AB$33)=INT(M27/$AB$33),"W",""),""))</f>
      </c>
      <c r="N26" s="36">
        <f>IF(N27="","",IF((COUNTIF($F$26:M26,"W")+COUNTIF($F$28:$AD$30,"W"))&lt;$Z$16,IF((N27/$AB$33)=INT(N27/$AB$33),"W",""),""))</f>
      </c>
      <c r="O26" s="36" t="str">
        <f>IF(O27="","",IF((COUNTIF($F$26:N26,"W")+COUNTIF($F$28:$AD$30,"W"))&lt;$Z$16,IF((O27/$AB$33)=INT(O27/$AB$33),"W",""),""))</f>
        <v>W</v>
      </c>
      <c r="P26" s="36">
        <f>IF(P27="","",IF((COUNTIF($F$26:O26,"W")+COUNTIF($F$28:$AD$30,"W"))&lt;$Z$16,IF((P27/$AB$33)=INT(P27/$AB$33),"W",""),""))</f>
      </c>
      <c r="Q26" s="36">
        <f>IF(Q27="","",IF((COUNTIF($F$26:P26,"W")+COUNTIF($F$28:$AD$30,"W"))&lt;$Z$16,IF((Q27/$AB$33)=INT(Q27/$AB$33),"W",""),""))</f>
      </c>
      <c r="R26" s="36">
        <f>IF(R27="","",IF((COUNTIF($F$26:Q26,"W")+COUNTIF($F$28:$AD$30,"W"))&lt;$Z$16,IF((R27/$AB$33)=INT(R27/$AB$33),"W",""),""))</f>
      </c>
      <c r="S26" s="36">
        <f>IF(S27="","",IF((COUNTIF($F$26:R26,"W")+COUNTIF($F$28:$AD$30,"W"))&lt;$Z$16,IF((S27/$AB$33)=INT(S27/$AB$33),"W",""),""))</f>
      </c>
      <c r="T26" s="36">
        <f>IF(T27="","",IF((COUNTIF($F$26:S26,"W")+COUNTIF($F$28:$AD$30,"W"))&lt;$Z$16,IF((T27/$AB$33)=INT(T27/$AB$33),"W",""),""))</f>
      </c>
      <c r="U26" s="36">
        <f>IF(U27="","",IF((COUNTIF($F$26:T26,"W")+COUNTIF($F$28:$AD$30,"W"))&lt;$Z$16,IF((U27/$AB$33)=INT(U27/$AB$33),"W",""),""))</f>
      </c>
      <c r="V26" s="36">
        <f>IF(V27="","",IF((COUNTIF($F$26:U26,"W")+COUNTIF($F$28:$AD$30,"W"))&lt;$Z$16,IF((V27/$AB$33)=INT(V27/$AB$33),"W",""),""))</f>
      </c>
      <c r="W26" s="36">
        <f>IF(W27="","",IF((COUNTIF($F$26:V26,"W")+COUNTIF($F$28:$AD$30,"W"))&lt;$Z$16,IF((W27/$AB$33)=INT(W27/$AB$33),"W",""),""))</f>
      </c>
      <c r="X26" s="36">
        <f>IF(X27="","",IF((COUNTIF($F$26:W26,"W")+COUNTIF($F$28:$AD$30,"W"))&lt;$Z$16,IF((X27/$AB$33)=INT(X27/$AB$33),"W",""),""))</f>
      </c>
      <c r="Y26" s="36">
        <f>IF(Y27="","",IF((COUNTIF($F$26:X26,"W")+COUNTIF($F$28:$AD$30,"W"))&lt;$Z$16,IF((Y27/$AB$33)=INT(Y27/$AB$33),"W",""),""))</f>
      </c>
      <c r="Z26" s="36">
        <f>IF(Z27="","",IF((COUNTIF($F$26:Y26,"W")+COUNTIF($F$28:$AD$30,"W"))&lt;$Z$16,IF((Z27/$AB$33)=INT(Z27/$AB$33),"W",""),""))</f>
      </c>
      <c r="AA26" s="36" t="str">
        <f>IF(AA27="","",IF((COUNTIF($F$26:Z26,"W")+COUNTIF($F$28:$AD$30,"W"))&lt;$Z$16,IF((AA27/$AB$33)=INT(AA27/$AB$33),"W",""),""))</f>
        <v>W</v>
      </c>
      <c r="AB26" s="36">
        <f>IF(AB27="","",IF((COUNTIF($F$26:AA26,"W")+COUNTIF($F$28:$AD$30,"W"))&lt;$Z$16,IF((AB27/$AB$33)=INT(AB27/$AB$33),"W",""),""))</f>
      </c>
      <c r="AC26" s="36">
        <f>IF(AC27="","",IF((COUNTIF($F$26:AB26,"W")+COUNTIF($F$28:$AD$30,"W"))&lt;$Z$16,IF((AC27/$AB$33)=INT(AC27/$AB$33),"W",""),""))</f>
      </c>
      <c r="AD26" s="36">
        <f>IF(AD27="","",IF((COUNTIF($F$26:AC26,"W")+COUNTIF($F$28:$AD$30,"W"))&lt;$Z$16,IF((AD27/$AB$33)=INT(AD27/$AB$33),"W",""),""))</f>
      </c>
      <c r="AE26" s="37"/>
    </row>
    <row r="27" spans="5:30" ht="12.75">
      <c r="E27" s="57"/>
      <c r="F27" s="29">
        <f>IF(MAX(F29:AD29)=0,"",IF(MAX(F29:AD29)=$B$13,"",MAX(F29:AD29)+1))</f>
        <v>51</v>
      </c>
      <c r="G27" s="31">
        <f aca="true" t="shared" si="4" ref="G27:AD27">IF(F27="","",IF(G$32="","",IF(F27=$B$13,"",F27+1)))</f>
        <v>52</v>
      </c>
      <c r="H27" s="30">
        <f t="shared" si="4"/>
        <v>53</v>
      </c>
      <c r="I27" s="31">
        <f t="shared" si="4"/>
        <v>54</v>
      </c>
      <c r="J27" s="30">
        <f t="shared" si="4"/>
        <v>55</v>
      </c>
      <c r="K27" s="31">
        <f t="shared" si="4"/>
        <v>56</v>
      </c>
      <c r="L27" s="30">
        <f t="shared" si="4"/>
        <v>57</v>
      </c>
      <c r="M27" s="31">
        <f t="shared" si="4"/>
        <v>58</v>
      </c>
      <c r="N27" s="30">
        <f t="shared" si="4"/>
        <v>59</v>
      </c>
      <c r="O27" s="31">
        <f t="shared" si="4"/>
        <v>60</v>
      </c>
      <c r="P27" s="30">
        <f t="shared" si="4"/>
        <v>61</v>
      </c>
      <c r="Q27" s="31">
        <f t="shared" si="4"/>
        <v>62</v>
      </c>
      <c r="R27" s="30">
        <f t="shared" si="4"/>
        <v>63</v>
      </c>
      <c r="S27" s="31">
        <f t="shared" si="4"/>
        <v>64</v>
      </c>
      <c r="T27" s="30">
        <f t="shared" si="4"/>
        <v>65</v>
      </c>
      <c r="U27" s="31">
        <f t="shared" si="4"/>
        <v>66</v>
      </c>
      <c r="V27" s="30">
        <f t="shared" si="4"/>
        <v>67</v>
      </c>
      <c r="W27" s="31">
        <f t="shared" si="4"/>
        <v>68</v>
      </c>
      <c r="X27" s="30">
        <f t="shared" si="4"/>
        <v>69</v>
      </c>
      <c r="Y27" s="31">
        <f t="shared" si="4"/>
        <v>70</v>
      </c>
      <c r="Z27" s="30">
        <f t="shared" si="4"/>
        <v>71</v>
      </c>
      <c r="AA27" s="31">
        <f t="shared" si="4"/>
        <v>72</v>
      </c>
      <c r="AB27" s="30">
        <f t="shared" si="4"/>
        <v>73</v>
      </c>
      <c r="AC27" s="31">
        <f t="shared" si="4"/>
        <v>74</v>
      </c>
      <c r="AD27" s="31">
        <f t="shared" si="4"/>
        <v>75</v>
      </c>
    </row>
    <row r="28" spans="5:31" ht="12.75">
      <c r="E28" s="57">
        <f>IF(E30="","",IF(E30=$B$4,"",E30+1))</f>
        <v>2</v>
      </c>
      <c r="F28" s="28">
        <f>IF(F29="","",IF(COUNTIF($F$30:$AD$30,"W")&lt;$Z$16,IF((F29/$AB$33)=INT(F29/$AB$33),"W",""),""))</f>
      </c>
      <c r="G28" s="28">
        <f>IF(G29="","",IF((COUNTIF($F$28:F28,"W")+COUNTIF($F$30:$AD$30,"W"))&lt;$Z$16,IF((G29/$AB$33)=INT(G29/$AB$33),"W",""),""))</f>
      </c>
      <c r="H28" s="28">
        <f>IF(H29="","",IF((COUNTIF($F$28:G28,"W")+COUNTIF($F$30:$AD$30,"W"))&lt;$Z$16,IF((H29/$AB$33)=INT(H29/$AB$33),"W",""),""))</f>
      </c>
      <c r="I28" s="28">
        <f>IF(I29="","",IF((COUNTIF($F$28:H28,"W")+COUNTIF($F$30:$AD$30,"W"))&lt;$Z$16,IF((I29/$AB$33)=INT(I29/$AB$33),"W",""),""))</f>
      </c>
      <c r="J28" s="28">
        <f>IF(J29="","",IF((COUNTIF($F$28:I28,"W")+COUNTIF($F$30:$AD$30,"W"))&lt;$Z$16,IF((J29/$AB$33)=INT(J29/$AB$33),"W",""),""))</f>
      </c>
      <c r="K28" s="28">
        <f>IF(K29="","",IF((COUNTIF($F$28:J28,"W")+COUNTIF($F$30:$AD$30,"W"))&lt;$Z$16,IF((K29/$AB$33)=INT(K29/$AB$33),"W",""),""))</f>
      </c>
      <c r="L28" s="28">
        <f>IF(L29="","",IF((COUNTIF($F$28:K28,"W")+COUNTIF($F$30:$AD$30,"W"))&lt;$Z$16,IF((L29/$AB$33)=INT(L29/$AB$33),"W",""),""))</f>
      </c>
      <c r="M28" s="28">
        <f>IF(M29="","",IF((COUNTIF($F$28:L28,"W")+COUNTIF($F$30:$AD$30,"W"))&lt;$Z$16,IF((M29/$AB$33)=INT(M29/$AB$33),"W",""),""))</f>
      </c>
      <c r="N28" s="28">
        <f>IF(N29="","",IF((COUNTIF($F$28:M28,"W")+COUNTIF($F$30:$AD$30,"W"))&lt;$Z$16,IF((N29/$AB$33)=INT(N29/$AB$33),"W",""),""))</f>
      </c>
      <c r="O28" s="28">
        <f>IF(O29="","",IF((COUNTIF($F$28:N28,"W")+COUNTIF($F$30:$AD$30,"W"))&lt;$Z$16,IF((O29/$AB$33)=INT(O29/$AB$33),"W",""),""))</f>
      </c>
      <c r="P28" s="28" t="str">
        <f>IF(P29="","",IF((COUNTIF($F$28:O28,"W")+COUNTIF($F$30:$AD$30,"W"))&lt;$Z$16,IF((P29/$AB$33)=INT(P29/$AB$33),"W",""),""))</f>
        <v>W</v>
      </c>
      <c r="Q28" s="28">
        <f>IF(Q29="","",IF((COUNTIF($F$28:P28,"W")+COUNTIF($F$30:$AD$30,"W"))&lt;$Z$16,IF((Q29/$AB$33)=INT(Q29/$AB$33),"W",""),""))</f>
      </c>
      <c r="R28" s="28">
        <f>IF(R29="","",IF((COUNTIF($F$28:Q28,"W")+COUNTIF($F$30:$AD$30,"W"))&lt;$Z$16,IF((R29/$AB$33)=INT(R29/$AB$33),"W",""),""))</f>
      </c>
      <c r="S28" s="28">
        <f>IF(S29="","",IF((COUNTIF($F$28:R28,"W")+COUNTIF($F$30:$AD$30,"W"))&lt;$Z$16,IF((S29/$AB$33)=INT(S29/$AB$33),"W",""),""))</f>
      </c>
      <c r="T28" s="28">
        <f>IF(T29="","",IF((COUNTIF($F$28:S28,"W")+COUNTIF($F$30:$AD$30,"W"))&lt;$Z$16,IF((T29/$AB$33)=INT(T29/$AB$33),"W",""),""))</f>
      </c>
      <c r="U28" s="28">
        <f>IF(U29="","",IF((COUNTIF($F$28:T28,"W")+COUNTIF($F$30:$AD$30,"W"))&lt;$Z$16,IF((U29/$AB$33)=INT(U29/$AB$33),"W",""),""))</f>
      </c>
      <c r="V28" s="28">
        <f>IF(V29="","",IF((COUNTIF($F$28:U28,"W")+COUNTIF($F$30:$AD$30,"W"))&lt;$Z$16,IF((V29/$AB$33)=INT(V29/$AB$33),"W",""),""))</f>
      </c>
      <c r="W28" s="28">
        <f>IF(W29="","",IF((COUNTIF($F$28:V28,"W")+COUNTIF($F$30:$AD$30,"W"))&lt;$Z$16,IF((W29/$AB$33)=INT(W29/$AB$33),"W",""),""))</f>
      </c>
      <c r="X28" s="28">
        <f>IF(X29="","",IF((COUNTIF($F$28:W28,"W")+COUNTIF($F$30:$AD$30,"W"))&lt;$Z$16,IF((X29/$AB$33)=INT(X29/$AB$33),"W",""),""))</f>
      </c>
      <c r="Y28" s="28">
        <f>IF(Y29="","",IF((COUNTIF($F$28:X28,"W")+COUNTIF($F$30:$AD$30,"W"))&lt;$Z$16,IF((Y29/$AB$33)=INT(Y29/$AB$33),"W",""),""))</f>
      </c>
      <c r="Z28" s="28">
        <f>IF(Z29="","",IF((COUNTIF($F$28:Y28,"W")+COUNTIF($F$30:$AD$30,"W"))&lt;$Z$16,IF((Z29/$AB$33)=INT(Z29/$AB$33),"W",""),""))</f>
      </c>
      <c r="AA28" s="28">
        <f>IF(AA29="","",IF((COUNTIF($F$28:Z28,"W")+COUNTIF($F$30:$AD$30,"W"))&lt;$Z$16,IF((AA29/$AB$33)=INT(AA29/$AB$33),"W",""),""))</f>
      </c>
      <c r="AB28" s="28" t="str">
        <f>IF(AB29="","",IF((COUNTIF($F$28:AA28,"W")+COUNTIF($F$30:$AD$30,"W"))&lt;$Z$16,IF((AB29/$AB$33)=INT(AB29/$AB$33),"W",""),""))</f>
        <v>W</v>
      </c>
      <c r="AC28" s="28">
        <f>IF(AC29="","",IF((COUNTIF($F$28:AB28,"W")+COUNTIF($F$30:$AD$30,"W"))&lt;$Z$16,IF((AC29/$AB$33)=INT(AC29/$AB$33),"W",""),""))</f>
      </c>
      <c r="AD28" s="28">
        <f>IF(AD29="","",IF((COUNTIF($F$28:AC28,"W")+COUNTIF($F$30:$AD$30,"W"))&lt;$Z$16,IF((AD29/$AB$33)=INT(AD29/$AB$33),"W",""),""))</f>
      </c>
      <c r="AE28" s="37"/>
    </row>
    <row r="29" spans="5:30" ht="12.75">
      <c r="E29" s="57"/>
      <c r="F29" s="29">
        <f>IF(MAX(F31:AD31)=0,"",IF(MAX(F31:AD31)=$B$13,"",MAX(F31:AD31)+1))</f>
        <v>26</v>
      </c>
      <c r="G29" s="31">
        <f aca="true" t="shared" si="5" ref="G29:AD29">IF(F29="","",IF(G$32="","",IF(F29=$B$13,"",F29+1)))</f>
        <v>27</v>
      </c>
      <c r="H29" s="30">
        <f t="shared" si="5"/>
        <v>28</v>
      </c>
      <c r="I29" s="31">
        <f t="shared" si="5"/>
        <v>29</v>
      </c>
      <c r="J29" s="30">
        <f t="shared" si="5"/>
        <v>30</v>
      </c>
      <c r="K29" s="31">
        <f t="shared" si="5"/>
        <v>31</v>
      </c>
      <c r="L29" s="30">
        <f t="shared" si="5"/>
        <v>32</v>
      </c>
      <c r="M29" s="31">
        <f t="shared" si="5"/>
        <v>33</v>
      </c>
      <c r="N29" s="30">
        <f t="shared" si="5"/>
        <v>34</v>
      </c>
      <c r="O29" s="31">
        <f t="shared" si="5"/>
        <v>35</v>
      </c>
      <c r="P29" s="30">
        <f t="shared" si="5"/>
        <v>36</v>
      </c>
      <c r="Q29" s="31">
        <f t="shared" si="5"/>
        <v>37</v>
      </c>
      <c r="R29" s="30">
        <f t="shared" si="5"/>
        <v>38</v>
      </c>
      <c r="S29" s="31">
        <f t="shared" si="5"/>
        <v>39</v>
      </c>
      <c r="T29" s="30">
        <f t="shared" si="5"/>
        <v>40</v>
      </c>
      <c r="U29" s="31">
        <f t="shared" si="5"/>
        <v>41</v>
      </c>
      <c r="V29" s="30">
        <f t="shared" si="5"/>
        <v>42</v>
      </c>
      <c r="W29" s="31">
        <f t="shared" si="5"/>
        <v>43</v>
      </c>
      <c r="X29" s="30">
        <f t="shared" si="5"/>
        <v>44</v>
      </c>
      <c r="Y29" s="31">
        <f t="shared" si="5"/>
        <v>45</v>
      </c>
      <c r="Z29" s="30">
        <f t="shared" si="5"/>
        <v>46</v>
      </c>
      <c r="AA29" s="31">
        <f t="shared" si="5"/>
        <v>47</v>
      </c>
      <c r="AB29" s="30">
        <f t="shared" si="5"/>
        <v>48</v>
      </c>
      <c r="AC29" s="31">
        <f t="shared" si="5"/>
        <v>49</v>
      </c>
      <c r="AD29" s="31">
        <f t="shared" si="5"/>
        <v>50</v>
      </c>
    </row>
    <row r="30" spans="5:32" ht="12.75">
      <c r="E30" s="57">
        <v>1</v>
      </c>
      <c r="F30" s="28">
        <f>IF(F31="","",IF($AB$33="","",IF((F31/$AB$33)=INT(F31/$AB$33),"W","")))</f>
      </c>
      <c r="G30" s="28">
        <f>IF(G31="","",IF(COUNTIF($F$30:F30,"W")&lt;$Z$16,IF((G31/$AB$33)=INT(G31/$AB$33),"W",""),""))</f>
      </c>
      <c r="H30" s="28">
        <f>IF(H31="","",IF(COUNTIF($F$30:G30,"W")&lt;$Z$16,IF((H31/$AB$33)=INT(H31/$AB$33),"W",""),""))</f>
      </c>
      <c r="I30" s="28">
        <f>IF(I31="","",IF(COUNTIF($F$30:H30,"W")&lt;$Z$16,IF((I31/$AB$33)=INT(I31/$AB$33),"W",""),""))</f>
      </c>
      <c r="J30" s="28">
        <f>IF(J31="","",IF(COUNTIF($F$30:I30,"W")&lt;$Z$16,IF((J31/$AB$33)=INT(J31/$AB$33),"W",""),""))</f>
      </c>
      <c r="K30" s="28">
        <f>IF(K31="","",IF(COUNTIF($F$30:J30,"W")&lt;$Z$16,IF((K31/$AB$33)=INT(K31/$AB$33),"W",""),""))</f>
      </c>
      <c r="L30" s="28">
        <f>IF(L31="","",IF(COUNTIF($F$30:K30,"W")&lt;$Z$16,IF((L31/$AB$33)=INT(L31/$AB$33),"W",""),""))</f>
      </c>
      <c r="M30" s="28">
        <f>IF(M31="","",IF(COUNTIF($F$30:L30,"W")&lt;$Z$16,IF((M31/$AB$33)=INT(M31/$AB$33),"W",""),""))</f>
      </c>
      <c r="N30" s="28">
        <f>IF(N31="","",IF(COUNTIF($F$30:M30,"W")&lt;$Z$16,IF((N31/$AB$33)=INT(N31/$AB$33),"W",""),""))</f>
      </c>
      <c r="O30" s="28">
        <f>IF(O31="","",IF(COUNTIF($F$30:N30,"W")&lt;$Z$16,IF((O31/$AB$33)=INT(O31/$AB$33),"W",""),""))</f>
      </c>
      <c r="P30" s="28">
        <f>IF(P31="","",IF(COUNTIF($F$30:O30,"W")&lt;$Z$16,IF((P31/$AB$33)=INT(P31/$AB$33),"W",""),""))</f>
      </c>
      <c r="Q30" s="28" t="str">
        <f>IF(Q31="","",IF(COUNTIF($F$30:P30,"W")&lt;$Z$16,IF((Q31/$AB$33)=INT(Q31/$AB$33),"W",""),""))</f>
        <v>W</v>
      </c>
      <c r="R30" s="28">
        <f>IF(R31="","",IF(COUNTIF($F$30:Q30,"W")&lt;$Z$16,IF((R31/$AB$33)=INT(R31/$AB$33),"W",""),""))</f>
      </c>
      <c r="S30" s="28">
        <f>IF(S31="","",IF(COUNTIF($F$30:R30,"W")&lt;$Z$16,IF((S31/$AB$33)=INT(S31/$AB$33),"W",""),""))</f>
      </c>
      <c r="T30" s="28">
        <f>IF(T31="","",IF(COUNTIF($F$30:S30,"W")&lt;$Z$16,IF((T31/$AB$33)=INT(T31/$AB$33),"W",""),""))</f>
      </c>
      <c r="U30" s="28">
        <f>IF(U31="","",IF(COUNTIF($F$30:T30,"W")&lt;$Z$16,IF((U31/$AB$33)=INT(U31/$AB$33),"W",""),""))</f>
      </c>
      <c r="V30" s="28">
        <f>IF(V31="","",IF(COUNTIF($F$30:U30,"W")&lt;$Z$16,IF((V31/$AB$33)=INT(V31/$AB$33),"W",""),""))</f>
      </c>
      <c r="W30" s="28">
        <f>IF(W31="","",IF(COUNTIF($F$30:V30,"W")&lt;$Z$16,IF((W31/$AB$33)=INT(W31/$AB$33),"W",""),""))</f>
      </c>
      <c r="X30" s="28">
        <f>IF(X31="","",IF(COUNTIF($F$30:W30,"W")&lt;$Z$16,IF((X31/$AB$33)=INT(X31/$AB$33),"W",""),""))</f>
      </c>
      <c r="Y30" s="28">
        <f>IF(Y31="","",IF(COUNTIF($F$30:X30,"W")&lt;$Z$16,IF((Y31/$AB$33)=INT(Y31/$AB$33),"W",""),""))</f>
      </c>
      <c r="Z30" s="28">
        <f>IF(Z31="","",IF(COUNTIF($F$30:Y30,"W")&lt;$Z$16,IF((Z31/$AB$33)=INT(Z31/$AB$33),"W",""),""))</f>
      </c>
      <c r="AA30" s="28">
        <f>IF(AA31="","",IF(COUNTIF($F$30:Z30,"W")&lt;$Z$16,IF((AA31/$AB$33)=INT(AA31/$AB$33),"W",""),""))</f>
      </c>
      <c r="AB30" s="28">
        <f>IF(AB31="","",IF(COUNTIF($F$30:AA30,"W")&lt;$Z$16,IF((AB31/$AB$33)=INT(AB31/$AB$33),"W",""),""))</f>
      </c>
      <c r="AC30" s="28" t="str">
        <f>IF(AC31="","",IF(COUNTIF($F$30:AB30,"W")&lt;$Z$16,IF((AC31/$AB$33)=INT(AC31/$AB$33),"W",""),""))</f>
        <v>W</v>
      </c>
      <c r="AD30" s="28">
        <f>IF(AD31="","",IF(COUNTIF($F$30:AC30,"W")&lt;$Z$16,IF((AD31/$AB$33)=INT(AD31/$AB$33),"W",""),""))</f>
      </c>
      <c r="AE30" s="37"/>
      <c r="AF30" s="38"/>
    </row>
    <row r="31" spans="5:30" ht="12.75">
      <c r="E31" s="57"/>
      <c r="F31" s="29">
        <v>1</v>
      </c>
      <c r="G31" s="31">
        <f aca="true" t="shared" si="6" ref="G31:AD31">IF(F31="","",IF(G$32="","",IF(F31=$B$13,"",F31+1)))</f>
        <v>2</v>
      </c>
      <c r="H31" s="30">
        <f t="shared" si="6"/>
        <v>3</v>
      </c>
      <c r="I31" s="31">
        <f t="shared" si="6"/>
        <v>4</v>
      </c>
      <c r="J31" s="30">
        <f t="shared" si="6"/>
        <v>5</v>
      </c>
      <c r="K31" s="31">
        <f t="shared" si="6"/>
        <v>6</v>
      </c>
      <c r="L31" s="30">
        <f t="shared" si="6"/>
        <v>7</v>
      </c>
      <c r="M31" s="31">
        <f t="shared" si="6"/>
        <v>8</v>
      </c>
      <c r="N31" s="30">
        <f t="shared" si="6"/>
        <v>9</v>
      </c>
      <c r="O31" s="31">
        <f t="shared" si="6"/>
        <v>10</v>
      </c>
      <c r="P31" s="30">
        <f t="shared" si="6"/>
        <v>11</v>
      </c>
      <c r="Q31" s="31">
        <f t="shared" si="6"/>
        <v>12</v>
      </c>
      <c r="R31" s="30">
        <f t="shared" si="6"/>
        <v>13</v>
      </c>
      <c r="S31" s="31">
        <f t="shared" si="6"/>
        <v>14</v>
      </c>
      <c r="T31" s="30">
        <f t="shared" si="6"/>
        <v>15</v>
      </c>
      <c r="U31" s="31">
        <f t="shared" si="6"/>
        <v>16</v>
      </c>
      <c r="V31" s="30">
        <f t="shared" si="6"/>
        <v>17</v>
      </c>
      <c r="W31" s="31">
        <f t="shared" si="6"/>
        <v>18</v>
      </c>
      <c r="X31" s="30">
        <f t="shared" si="6"/>
        <v>19</v>
      </c>
      <c r="Y31" s="31">
        <f t="shared" si="6"/>
        <v>20</v>
      </c>
      <c r="Z31" s="30">
        <f t="shared" si="6"/>
        <v>21</v>
      </c>
      <c r="AA31" s="31">
        <f t="shared" si="6"/>
        <v>22</v>
      </c>
      <c r="AB31" s="30">
        <f t="shared" si="6"/>
        <v>23</v>
      </c>
      <c r="AC31" s="31">
        <f t="shared" si="6"/>
        <v>24</v>
      </c>
      <c r="AD31" s="31">
        <f t="shared" si="6"/>
        <v>25</v>
      </c>
    </row>
    <row r="32" spans="2:30" ht="12.75">
      <c r="B32" s="7"/>
      <c r="F32" s="35">
        <v>1</v>
      </c>
      <c r="G32" s="35">
        <f>IF(F32="","",IF(F32=$B$7,"",F32+1))</f>
        <v>2</v>
      </c>
      <c r="H32" s="35">
        <f aca="true" t="shared" si="7" ref="H32:AD32">IF(G32="","",IF(G32=$B$7,"",G32+1))</f>
        <v>3</v>
      </c>
      <c r="I32" s="35">
        <f t="shared" si="7"/>
        <v>4</v>
      </c>
      <c r="J32" s="35">
        <f t="shared" si="7"/>
        <v>5</v>
      </c>
      <c r="K32" s="35">
        <f t="shared" si="7"/>
        <v>6</v>
      </c>
      <c r="L32" s="35">
        <f t="shared" si="7"/>
        <v>7</v>
      </c>
      <c r="M32" s="35">
        <f t="shared" si="7"/>
        <v>8</v>
      </c>
      <c r="N32" s="35">
        <f t="shared" si="7"/>
        <v>9</v>
      </c>
      <c r="O32" s="35">
        <f t="shared" si="7"/>
        <v>10</v>
      </c>
      <c r="P32" s="35">
        <f t="shared" si="7"/>
        <v>11</v>
      </c>
      <c r="Q32" s="35">
        <f t="shared" si="7"/>
        <v>12</v>
      </c>
      <c r="R32" s="35">
        <f t="shared" si="7"/>
        <v>13</v>
      </c>
      <c r="S32" s="35">
        <f t="shared" si="7"/>
        <v>14</v>
      </c>
      <c r="T32" s="35">
        <f t="shared" si="7"/>
        <v>15</v>
      </c>
      <c r="U32" s="35">
        <f t="shared" si="7"/>
        <v>16</v>
      </c>
      <c r="V32" s="35">
        <f t="shared" si="7"/>
        <v>17</v>
      </c>
      <c r="W32" s="35">
        <f t="shared" si="7"/>
        <v>18</v>
      </c>
      <c r="X32" s="35">
        <f t="shared" si="7"/>
        <v>19</v>
      </c>
      <c r="Y32" s="35">
        <f t="shared" si="7"/>
        <v>20</v>
      </c>
      <c r="Z32" s="35">
        <f t="shared" si="7"/>
        <v>21</v>
      </c>
      <c r="AA32" s="35">
        <f t="shared" si="7"/>
        <v>22</v>
      </c>
      <c r="AB32" s="35">
        <f t="shared" si="7"/>
        <v>23</v>
      </c>
      <c r="AC32" s="35">
        <f t="shared" si="7"/>
        <v>24</v>
      </c>
      <c r="AD32" s="35">
        <f t="shared" si="7"/>
        <v>25</v>
      </c>
    </row>
    <row r="33" spans="6:29" ht="12.75">
      <c r="F33" s="3" t="s">
        <v>45</v>
      </c>
      <c r="AA33" s="5" t="s">
        <v>51</v>
      </c>
      <c r="AB33" s="27">
        <f>IF(Z16=0,"",INT((B7*(B4))/Z16))</f>
        <v>12</v>
      </c>
      <c r="AC33" t="s">
        <v>48</v>
      </c>
    </row>
    <row r="35" spans="1:6" ht="12.75">
      <c r="A35" t="s">
        <v>23</v>
      </c>
      <c r="B35" s="7">
        <f>SUM(B36:B38)</f>
        <v>87</v>
      </c>
      <c r="F35" s="3" t="s">
        <v>24</v>
      </c>
    </row>
    <row r="36" spans="2:30" ht="12.75">
      <c r="B36" s="16">
        <f>SUM(B7+B4)</f>
        <v>31</v>
      </c>
      <c r="C36" s="9" t="s">
        <v>20</v>
      </c>
      <c r="E36" s="5"/>
      <c r="F36" s="2">
        <v>1</v>
      </c>
      <c r="G36" s="2">
        <f aca="true" t="shared" si="8" ref="G36:AD38">IF(F36="","",IF(F36=$B$36+$B$37,"",F36+1))</f>
        <v>2</v>
      </c>
      <c r="H36" s="2">
        <f t="shared" si="8"/>
        <v>3</v>
      </c>
      <c r="I36" s="2">
        <f t="shared" si="8"/>
        <v>4</v>
      </c>
      <c r="J36" s="2">
        <f t="shared" si="8"/>
        <v>5</v>
      </c>
      <c r="K36" s="2">
        <f t="shared" si="8"/>
        <v>6</v>
      </c>
      <c r="L36" s="2">
        <f t="shared" si="8"/>
        <v>7</v>
      </c>
      <c r="M36" s="2">
        <f t="shared" si="8"/>
        <v>8</v>
      </c>
      <c r="N36" s="2">
        <f t="shared" si="8"/>
        <v>9</v>
      </c>
      <c r="O36" s="2">
        <f t="shared" si="8"/>
        <v>10</v>
      </c>
      <c r="P36" s="2">
        <f t="shared" si="8"/>
        <v>11</v>
      </c>
      <c r="Q36" s="2">
        <f t="shared" si="8"/>
        <v>12</v>
      </c>
      <c r="R36" s="2">
        <f t="shared" si="8"/>
        <v>13</v>
      </c>
      <c r="S36" s="2">
        <f t="shared" si="8"/>
        <v>14</v>
      </c>
      <c r="T36" s="2">
        <f t="shared" si="8"/>
        <v>15</v>
      </c>
      <c r="U36" s="2">
        <f t="shared" si="8"/>
        <v>16</v>
      </c>
      <c r="V36" s="2">
        <f t="shared" si="8"/>
        <v>17</v>
      </c>
      <c r="W36" s="2">
        <f t="shared" si="8"/>
        <v>18</v>
      </c>
      <c r="X36" s="2">
        <f t="shared" si="8"/>
        <v>19</v>
      </c>
      <c r="Y36" s="2">
        <f t="shared" si="8"/>
        <v>20</v>
      </c>
      <c r="Z36" s="2">
        <f t="shared" si="8"/>
        <v>21</v>
      </c>
      <c r="AA36" s="2">
        <f t="shared" si="8"/>
        <v>22</v>
      </c>
      <c r="AB36" s="2">
        <f t="shared" si="8"/>
        <v>23</v>
      </c>
      <c r="AC36" s="2">
        <f t="shared" si="8"/>
        <v>24</v>
      </c>
      <c r="AD36" s="2">
        <f t="shared" si="8"/>
        <v>25</v>
      </c>
    </row>
    <row r="37" spans="2:30" ht="12.75">
      <c r="B37" s="16">
        <f>SUM(B4)</f>
        <v>6</v>
      </c>
      <c r="C37" s="9" t="s">
        <v>21</v>
      </c>
      <c r="F37" s="2">
        <f>IF(AD36="","",IF(AD36=$B$36+$B$37,"",AD36+1))</f>
        <v>26</v>
      </c>
      <c r="G37" s="2">
        <f t="shared" si="8"/>
        <v>27</v>
      </c>
      <c r="H37" s="2">
        <f t="shared" si="8"/>
        <v>28</v>
      </c>
      <c r="I37" s="2">
        <f t="shared" si="8"/>
        <v>29</v>
      </c>
      <c r="J37" s="2">
        <f t="shared" si="8"/>
        <v>30</v>
      </c>
      <c r="K37" s="2">
        <f t="shared" si="8"/>
        <v>31</v>
      </c>
      <c r="L37" s="2">
        <f t="shared" si="8"/>
        <v>32</v>
      </c>
      <c r="M37" s="2">
        <f t="shared" si="8"/>
        <v>33</v>
      </c>
      <c r="N37" s="2">
        <f t="shared" si="8"/>
        <v>34</v>
      </c>
      <c r="O37" s="2">
        <f t="shared" si="8"/>
        <v>35</v>
      </c>
      <c r="P37" s="2">
        <f t="shared" si="8"/>
        <v>36</v>
      </c>
      <c r="Q37" s="2">
        <f t="shared" si="8"/>
        <v>37</v>
      </c>
      <c r="R37" s="2">
        <f t="shared" si="8"/>
      </c>
      <c r="S37" s="2">
        <f t="shared" si="8"/>
      </c>
      <c r="T37" s="2">
        <f t="shared" si="8"/>
      </c>
      <c r="U37" s="2">
        <f t="shared" si="8"/>
      </c>
      <c r="V37" s="2">
        <f t="shared" si="8"/>
      </c>
      <c r="W37" s="2">
        <f t="shared" si="8"/>
      </c>
      <c r="X37" s="2">
        <f t="shared" si="8"/>
      </c>
      <c r="Y37" s="2">
        <f t="shared" si="8"/>
      </c>
      <c r="Z37" s="2">
        <f t="shared" si="8"/>
      </c>
      <c r="AA37" s="2">
        <f t="shared" si="8"/>
      </c>
      <c r="AB37" s="2">
        <f t="shared" si="8"/>
      </c>
      <c r="AC37" s="2">
        <f t="shared" si="8"/>
      </c>
      <c r="AD37" s="2">
        <f t="shared" si="8"/>
      </c>
    </row>
    <row r="38" spans="2:30" ht="12.75">
      <c r="B38" s="16">
        <f>SUM(B7*2)</f>
        <v>50</v>
      </c>
      <c r="C38" s="9" t="s">
        <v>22</v>
      </c>
      <c r="F38" s="2">
        <f>IF(AD37="","",IF(AD37=$B$36+$B$37,"",AD37+1))</f>
      </c>
      <c r="G38" s="2">
        <f t="shared" si="8"/>
      </c>
      <c r="H38" s="2">
        <f t="shared" si="8"/>
      </c>
      <c r="I38" s="2">
        <f t="shared" si="8"/>
      </c>
      <c r="J38" s="2">
        <f t="shared" si="8"/>
      </c>
      <c r="K38" s="2">
        <f t="shared" si="8"/>
      </c>
      <c r="L38" s="2">
        <f t="shared" si="8"/>
      </c>
      <c r="M38" s="2">
        <f t="shared" si="8"/>
      </c>
      <c r="N38" s="2">
        <f t="shared" si="8"/>
      </c>
      <c r="O38" s="2">
        <f t="shared" si="8"/>
      </c>
      <c r="P38" s="2">
        <f t="shared" si="8"/>
      </c>
      <c r="Q38" s="2">
        <f t="shared" si="8"/>
      </c>
      <c r="R38" s="2">
        <f t="shared" si="8"/>
      </c>
      <c r="S38" s="2">
        <f t="shared" si="8"/>
      </c>
      <c r="T38" s="2">
        <f t="shared" si="8"/>
      </c>
      <c r="U38" s="2">
        <f t="shared" si="8"/>
      </c>
      <c r="V38" s="2">
        <f t="shared" si="8"/>
      </c>
      <c r="W38" s="2">
        <f t="shared" si="8"/>
      </c>
      <c r="X38" s="2">
        <f t="shared" si="8"/>
      </c>
      <c r="Y38" s="2">
        <f t="shared" si="8"/>
      </c>
      <c r="Z38" s="2">
        <f t="shared" si="8"/>
      </c>
      <c r="AA38" s="2">
        <f t="shared" si="8"/>
      </c>
      <c r="AB38" s="2">
        <f t="shared" si="8"/>
      </c>
      <c r="AC38" s="2">
        <f t="shared" si="8"/>
      </c>
      <c r="AD38" s="2">
        <f t="shared" si="8"/>
      </c>
    </row>
    <row r="40" ht="12.75">
      <c r="F40" s="3" t="s">
        <v>17</v>
      </c>
    </row>
    <row r="41" spans="1:30" ht="12.75">
      <c r="A41" t="s">
        <v>25</v>
      </c>
      <c r="B41" s="4">
        <v>1</v>
      </c>
      <c r="F41" s="2">
        <v>1</v>
      </c>
      <c r="G41" s="2">
        <f aca="true" t="shared" si="9" ref="G41:AD43">IF(F41="","",IF(F41=$B$38,"",F41+1))</f>
        <v>2</v>
      </c>
      <c r="H41" s="2">
        <f t="shared" si="9"/>
        <v>3</v>
      </c>
      <c r="I41" s="2">
        <f t="shared" si="9"/>
        <v>4</v>
      </c>
      <c r="J41" s="2">
        <f t="shared" si="9"/>
        <v>5</v>
      </c>
      <c r="K41" s="2">
        <f t="shared" si="9"/>
        <v>6</v>
      </c>
      <c r="L41" s="2">
        <f t="shared" si="9"/>
        <v>7</v>
      </c>
      <c r="M41" s="2">
        <f t="shared" si="9"/>
        <v>8</v>
      </c>
      <c r="N41" s="2">
        <f t="shared" si="9"/>
        <v>9</v>
      </c>
      <c r="O41" s="2">
        <f t="shared" si="9"/>
        <v>10</v>
      </c>
      <c r="P41" s="2">
        <f t="shared" si="9"/>
        <v>11</v>
      </c>
      <c r="Q41" s="2">
        <f t="shared" si="9"/>
        <v>12</v>
      </c>
      <c r="R41" s="2">
        <f t="shared" si="9"/>
        <v>13</v>
      </c>
      <c r="S41" s="2">
        <f t="shared" si="9"/>
        <v>14</v>
      </c>
      <c r="T41" s="2">
        <f t="shared" si="9"/>
        <v>15</v>
      </c>
      <c r="U41" s="2">
        <f t="shared" si="9"/>
        <v>16</v>
      </c>
      <c r="V41" s="2">
        <f t="shared" si="9"/>
        <v>17</v>
      </c>
      <c r="W41" s="2">
        <f t="shared" si="9"/>
        <v>18</v>
      </c>
      <c r="X41" s="2">
        <f t="shared" si="9"/>
        <v>19</v>
      </c>
      <c r="Y41" s="2">
        <f t="shared" si="9"/>
        <v>20</v>
      </c>
      <c r="Z41" s="2">
        <f t="shared" si="9"/>
        <v>21</v>
      </c>
      <c r="AA41" s="2">
        <f t="shared" si="9"/>
        <v>22</v>
      </c>
      <c r="AB41" s="2">
        <f t="shared" si="9"/>
        <v>23</v>
      </c>
      <c r="AC41" s="2">
        <f t="shared" si="9"/>
        <v>24</v>
      </c>
      <c r="AD41" s="2">
        <f t="shared" si="9"/>
        <v>25</v>
      </c>
    </row>
    <row r="42" spans="6:31" ht="12.75">
      <c r="F42" s="2">
        <f>IF(AD41="","",IF(AD41=$B$38,"",AD41+1))</f>
        <v>26</v>
      </c>
      <c r="G42" s="2">
        <f t="shared" si="9"/>
        <v>27</v>
      </c>
      <c r="H42" s="2">
        <f t="shared" si="9"/>
        <v>28</v>
      </c>
      <c r="I42" s="2">
        <f t="shared" si="9"/>
        <v>29</v>
      </c>
      <c r="J42" s="2">
        <f t="shared" si="9"/>
        <v>30</v>
      </c>
      <c r="K42" s="2">
        <f t="shared" si="9"/>
        <v>31</v>
      </c>
      <c r="L42" s="2">
        <f t="shared" si="9"/>
        <v>32</v>
      </c>
      <c r="M42" s="2">
        <f t="shared" si="9"/>
        <v>33</v>
      </c>
      <c r="N42" s="2">
        <f t="shared" si="9"/>
        <v>34</v>
      </c>
      <c r="O42" s="2">
        <f t="shared" si="9"/>
        <v>35</v>
      </c>
      <c r="P42" s="2">
        <f t="shared" si="9"/>
        <v>36</v>
      </c>
      <c r="Q42" s="2">
        <f t="shared" si="9"/>
        <v>37</v>
      </c>
      <c r="R42" s="2">
        <f t="shared" si="9"/>
        <v>38</v>
      </c>
      <c r="S42" s="2">
        <f t="shared" si="9"/>
        <v>39</v>
      </c>
      <c r="T42" s="2">
        <f t="shared" si="9"/>
        <v>40</v>
      </c>
      <c r="U42" s="2">
        <f t="shared" si="9"/>
        <v>41</v>
      </c>
      <c r="V42" s="2">
        <f t="shared" si="9"/>
        <v>42</v>
      </c>
      <c r="W42" s="2">
        <f t="shared" si="9"/>
        <v>43</v>
      </c>
      <c r="X42" s="2">
        <f t="shared" si="9"/>
        <v>44</v>
      </c>
      <c r="Y42" s="2">
        <f t="shared" si="9"/>
        <v>45</v>
      </c>
      <c r="Z42" s="2">
        <f t="shared" si="9"/>
        <v>46</v>
      </c>
      <c r="AA42" s="2">
        <f t="shared" si="9"/>
        <v>47</v>
      </c>
      <c r="AB42" s="2">
        <f t="shared" si="9"/>
        <v>48</v>
      </c>
      <c r="AC42" s="2">
        <f t="shared" si="9"/>
        <v>49</v>
      </c>
      <c r="AD42" s="2">
        <f t="shared" si="9"/>
        <v>50</v>
      </c>
      <c r="AE42" s="1"/>
    </row>
    <row r="43" spans="1:31" ht="12.75">
      <c r="A43" s="25" t="s">
        <v>46</v>
      </c>
      <c r="B43" s="26">
        <f>B7+B13+B35+AE16</f>
        <v>442</v>
      </c>
      <c r="F43" s="2">
        <f>IF(AD42="","",IF(AD42=$B$38,"",AD42+1))</f>
      </c>
      <c r="G43" s="2">
        <f t="shared" si="9"/>
      </c>
      <c r="H43" s="2">
        <f t="shared" si="9"/>
      </c>
      <c r="I43" s="2">
        <f t="shared" si="9"/>
      </c>
      <c r="J43" s="2">
        <f t="shared" si="9"/>
      </c>
      <c r="K43" s="2">
        <f t="shared" si="9"/>
      </c>
      <c r="L43" s="2">
        <f t="shared" si="9"/>
      </c>
      <c r="M43" s="2">
        <f t="shared" si="9"/>
      </c>
      <c r="N43" s="2">
        <f t="shared" si="9"/>
      </c>
      <c r="O43" s="2">
        <f t="shared" si="9"/>
      </c>
      <c r="P43" s="2">
        <f t="shared" si="9"/>
      </c>
      <c r="Q43" s="2">
        <f t="shared" si="9"/>
      </c>
      <c r="R43" s="2">
        <f t="shared" si="9"/>
      </c>
      <c r="S43" s="2">
        <f t="shared" si="9"/>
      </c>
      <c r="T43" s="2">
        <f t="shared" si="9"/>
      </c>
      <c r="U43" s="2">
        <f t="shared" si="9"/>
      </c>
      <c r="V43" s="2">
        <f t="shared" si="9"/>
      </c>
      <c r="W43" s="2">
        <f t="shared" si="9"/>
      </c>
      <c r="X43" s="2">
        <f t="shared" si="9"/>
      </c>
      <c r="Y43" s="2">
        <f t="shared" si="9"/>
      </c>
      <c r="Z43" s="2">
        <f t="shared" si="9"/>
      </c>
      <c r="AA43" s="2">
        <f t="shared" si="9"/>
      </c>
      <c r="AB43" s="2">
        <f t="shared" si="9"/>
      </c>
      <c r="AC43" s="2">
        <f t="shared" si="9"/>
      </c>
      <c r="AD43" s="2">
        <f t="shared" si="9"/>
      </c>
      <c r="AE43" s="1"/>
    </row>
  </sheetData>
  <mergeCells count="11">
    <mergeCell ref="E28:E29"/>
    <mergeCell ref="E30:E31"/>
    <mergeCell ref="E20:E21"/>
    <mergeCell ref="F18:AD18"/>
    <mergeCell ref="E22:E23"/>
    <mergeCell ref="E24:E25"/>
    <mergeCell ref="E26:E27"/>
    <mergeCell ref="A1:AF1"/>
    <mergeCell ref="F3:X3"/>
    <mergeCell ref="D5:D9"/>
    <mergeCell ref="D11:D15"/>
  </mergeCells>
  <conditionalFormatting sqref="Z16">
    <cfRule type="expression" priority="1" dxfId="0" stopIfTrue="1">
      <formula>Z16&gt;B19</formula>
    </cfRule>
  </conditionalFormatting>
  <conditionalFormatting sqref="F20:AD31">
    <cfRule type="cellIs" priority="2" dxfId="1" operator="equal" stopIfTrue="1">
      <formula>"W"</formula>
    </cfRule>
  </conditionalFormatting>
  <printOptions horizontalCentered="1" verticalCentered="1"/>
  <pageMargins left="0" right="0" top="0" bottom="0" header="0" footer="0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22"/>
  <sheetViews>
    <sheetView workbookViewId="0" topLeftCell="A1">
      <selection activeCell="I16" sqref="I16"/>
    </sheetView>
  </sheetViews>
  <sheetFormatPr defaultColWidth="9.140625" defaultRowHeight="12.75"/>
  <cols>
    <col min="1" max="1" width="15.7109375" style="0" customWidth="1"/>
    <col min="2" max="2" width="6.7109375" style="1" customWidth="1"/>
    <col min="3" max="3" width="14.8515625" style="1" customWidth="1"/>
    <col min="4" max="4" width="14.421875" style="1" customWidth="1"/>
    <col min="5" max="5" width="14.421875" style="0" customWidth="1"/>
    <col min="6" max="6" width="13.8515625" style="0" customWidth="1"/>
    <col min="8" max="18" width="4.421875" style="0" customWidth="1"/>
    <col min="20" max="20" width="3.7109375" style="1" customWidth="1"/>
    <col min="21" max="22" width="3.7109375" style="0" customWidth="1"/>
  </cols>
  <sheetData>
    <row r="2" spans="2:18" ht="12.75">
      <c r="B2" s="32"/>
      <c r="C2" s="33"/>
      <c r="D2" s="33" t="s">
        <v>31</v>
      </c>
      <c r="E2" s="39" t="s">
        <v>57</v>
      </c>
      <c r="F2" s="33" t="s">
        <v>58</v>
      </c>
      <c r="H2" s="1"/>
      <c r="I2" s="58" t="s">
        <v>29</v>
      </c>
      <c r="J2" s="58"/>
      <c r="K2" s="58"/>
      <c r="L2" s="58"/>
      <c r="M2" s="58"/>
      <c r="N2" s="58"/>
      <c r="O2" s="58"/>
      <c r="P2" s="58"/>
      <c r="Q2" s="58"/>
      <c r="R2" s="58"/>
    </row>
    <row r="3" spans="2:21" ht="13.5" customHeight="1">
      <c r="B3" s="40" t="s">
        <v>1</v>
      </c>
      <c r="C3" s="34"/>
      <c r="D3" s="34" t="s">
        <v>32</v>
      </c>
      <c r="E3" s="41" t="s">
        <v>0</v>
      </c>
      <c r="F3" s="48" t="s">
        <v>59</v>
      </c>
      <c r="H3" s="50" t="s">
        <v>28</v>
      </c>
      <c r="I3" s="43">
        <v>1</v>
      </c>
      <c r="J3" s="43">
        <v>2</v>
      </c>
      <c r="K3" s="43">
        <v>3</v>
      </c>
      <c r="L3" s="43">
        <v>4</v>
      </c>
      <c r="M3" s="43">
        <v>5</v>
      </c>
      <c r="N3" s="43">
        <v>6</v>
      </c>
      <c r="O3" s="43">
        <v>7</v>
      </c>
      <c r="P3" s="43">
        <v>8</v>
      </c>
      <c r="Q3" s="43">
        <v>9</v>
      </c>
      <c r="R3" s="43">
        <v>10</v>
      </c>
      <c r="T3" s="8" t="s">
        <v>28</v>
      </c>
      <c r="U3" s="11" t="s">
        <v>30</v>
      </c>
    </row>
    <row r="4" spans="2:21" ht="12.75">
      <c r="B4" s="2">
        <v>2</v>
      </c>
      <c r="C4" s="10" t="s">
        <v>8</v>
      </c>
      <c r="D4" s="2">
        <v>12</v>
      </c>
      <c r="E4" s="2">
        <v>6</v>
      </c>
      <c r="F4" s="10"/>
      <c r="G4" s="3"/>
      <c r="H4" s="50">
        <v>1</v>
      </c>
      <c r="I4" s="1">
        <v>5</v>
      </c>
      <c r="J4" s="1">
        <v>4</v>
      </c>
      <c r="K4" s="1">
        <v>3</v>
      </c>
      <c r="L4" s="1">
        <v>2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1">
        <v>1</v>
      </c>
      <c r="T4" s="8">
        <v>4</v>
      </c>
      <c r="U4">
        <v>0</v>
      </c>
    </row>
    <row r="5" spans="2:21" ht="12.75">
      <c r="B5" s="2">
        <v>3</v>
      </c>
      <c r="C5" s="10" t="s">
        <v>9</v>
      </c>
      <c r="D5" s="2">
        <v>14</v>
      </c>
      <c r="E5" s="2">
        <v>10</v>
      </c>
      <c r="F5" s="10"/>
      <c r="G5" s="3"/>
      <c r="H5" s="50">
        <v>2</v>
      </c>
      <c r="I5" s="1">
        <v>6</v>
      </c>
      <c r="J5" s="1">
        <v>5</v>
      </c>
      <c r="K5" s="1">
        <v>4</v>
      </c>
      <c r="L5" s="1">
        <v>3</v>
      </c>
      <c r="M5" s="1">
        <v>2</v>
      </c>
      <c r="N5" s="1">
        <v>1</v>
      </c>
      <c r="O5" s="1">
        <v>1</v>
      </c>
      <c r="P5" s="1">
        <v>1</v>
      </c>
      <c r="Q5" s="1">
        <v>1</v>
      </c>
      <c r="R5" s="1">
        <v>1</v>
      </c>
      <c r="T5" s="8">
        <v>5</v>
      </c>
      <c r="U5">
        <v>-1</v>
      </c>
    </row>
    <row r="6" spans="2:21" ht="12.75">
      <c r="B6" s="2">
        <v>4</v>
      </c>
      <c r="C6" s="10" t="s">
        <v>10</v>
      </c>
      <c r="D6" s="2">
        <v>10</v>
      </c>
      <c r="E6" s="2">
        <v>16</v>
      </c>
      <c r="F6" s="10"/>
      <c r="G6" s="49">
        <v>18</v>
      </c>
      <c r="H6" s="50">
        <v>3</v>
      </c>
      <c r="I6" s="1">
        <v>7</v>
      </c>
      <c r="J6" s="1">
        <v>6</v>
      </c>
      <c r="K6" s="1">
        <v>5</v>
      </c>
      <c r="L6" s="1">
        <v>4</v>
      </c>
      <c r="M6" s="1">
        <v>3</v>
      </c>
      <c r="N6" s="1">
        <v>2</v>
      </c>
      <c r="O6" s="1">
        <v>1</v>
      </c>
      <c r="P6" s="1">
        <v>1</v>
      </c>
      <c r="Q6" s="1">
        <v>1</v>
      </c>
      <c r="R6" s="1">
        <v>1</v>
      </c>
      <c r="T6" s="8">
        <v>6</v>
      </c>
      <c r="U6">
        <v>-2</v>
      </c>
    </row>
    <row r="7" spans="2:21" ht="12.75">
      <c r="B7" s="2">
        <v>5</v>
      </c>
      <c r="C7" s="10" t="s">
        <v>11</v>
      </c>
      <c r="D7" s="2">
        <v>-4</v>
      </c>
      <c r="E7" s="2">
        <v>20</v>
      </c>
      <c r="F7" s="10"/>
      <c r="G7" s="3">
        <v>18</v>
      </c>
      <c r="H7" s="50">
        <v>4</v>
      </c>
      <c r="I7" s="1">
        <v>8</v>
      </c>
      <c r="J7" s="1">
        <v>7</v>
      </c>
      <c r="K7" s="1">
        <v>6</v>
      </c>
      <c r="L7" s="1">
        <v>5</v>
      </c>
      <c r="M7" s="1">
        <v>4</v>
      </c>
      <c r="N7" s="1">
        <v>3</v>
      </c>
      <c r="O7" s="1">
        <v>2</v>
      </c>
      <c r="P7" s="1">
        <v>1</v>
      </c>
      <c r="Q7" s="1">
        <v>1</v>
      </c>
      <c r="R7" s="1">
        <v>1</v>
      </c>
      <c r="T7" s="8">
        <v>7</v>
      </c>
      <c r="U7">
        <v>-3</v>
      </c>
    </row>
    <row r="8" spans="2:21" ht="12.75">
      <c r="B8" s="2">
        <v>6</v>
      </c>
      <c r="C8" s="10" t="s">
        <v>13</v>
      </c>
      <c r="D8" s="2">
        <v>-8</v>
      </c>
      <c r="E8" s="2">
        <v>25</v>
      </c>
      <c r="F8" s="10"/>
      <c r="G8" s="3"/>
      <c r="H8" s="50">
        <v>5</v>
      </c>
      <c r="I8" s="1">
        <v>9</v>
      </c>
      <c r="J8" s="1">
        <v>8</v>
      </c>
      <c r="K8" s="1">
        <v>7</v>
      </c>
      <c r="L8" s="1">
        <v>6</v>
      </c>
      <c r="M8" s="1">
        <v>5</v>
      </c>
      <c r="N8" s="1">
        <v>4</v>
      </c>
      <c r="O8" s="1">
        <v>3</v>
      </c>
      <c r="P8" s="1">
        <v>2</v>
      </c>
      <c r="Q8" s="1">
        <v>1</v>
      </c>
      <c r="R8" s="1">
        <v>1</v>
      </c>
      <c r="T8" s="8">
        <v>8</v>
      </c>
      <c r="U8">
        <v>-4</v>
      </c>
    </row>
    <row r="9" spans="8:21" ht="12.75">
      <c r="H9" s="50">
        <v>6</v>
      </c>
      <c r="I9" s="1">
        <v>9</v>
      </c>
      <c r="J9" s="1">
        <v>9</v>
      </c>
      <c r="K9" s="1">
        <v>8</v>
      </c>
      <c r="L9" s="1">
        <v>7</v>
      </c>
      <c r="M9" s="1">
        <v>6</v>
      </c>
      <c r="N9" s="1">
        <v>5</v>
      </c>
      <c r="O9" s="1">
        <v>4</v>
      </c>
      <c r="P9" s="1">
        <v>3</v>
      </c>
      <c r="Q9" s="1">
        <v>2</v>
      </c>
      <c r="R9" s="1">
        <v>1</v>
      </c>
      <c r="T9" s="8">
        <v>9</v>
      </c>
      <c r="U9">
        <v>-5</v>
      </c>
    </row>
    <row r="10" spans="3:21" ht="12.75">
      <c r="C10" s="3"/>
      <c r="H10" s="42">
        <v>7</v>
      </c>
      <c r="I10" s="1">
        <v>9</v>
      </c>
      <c r="J10" s="1">
        <v>9</v>
      </c>
      <c r="K10" s="1">
        <v>9</v>
      </c>
      <c r="L10" s="1">
        <v>8</v>
      </c>
      <c r="M10" s="1">
        <v>7</v>
      </c>
      <c r="N10" s="1">
        <v>6</v>
      </c>
      <c r="O10" s="1">
        <v>5</v>
      </c>
      <c r="P10" s="1">
        <v>4</v>
      </c>
      <c r="Q10" s="1">
        <v>3</v>
      </c>
      <c r="R10" s="1">
        <v>2</v>
      </c>
      <c r="T10" s="8">
        <v>10</v>
      </c>
      <c r="U10">
        <v>-6</v>
      </c>
    </row>
    <row r="11" spans="8:18" ht="12.75">
      <c r="H11" s="42">
        <v>8</v>
      </c>
      <c r="I11" s="1">
        <v>9</v>
      </c>
      <c r="J11" s="1">
        <v>9</v>
      </c>
      <c r="K11" s="1">
        <v>9</v>
      </c>
      <c r="L11" s="1">
        <v>9</v>
      </c>
      <c r="M11" s="1">
        <v>8</v>
      </c>
      <c r="N11" s="1">
        <v>7</v>
      </c>
      <c r="O11" s="1">
        <v>6</v>
      </c>
      <c r="P11" s="1">
        <v>5</v>
      </c>
      <c r="Q11" s="1">
        <v>4</v>
      </c>
      <c r="R11" s="1">
        <v>3</v>
      </c>
    </row>
    <row r="12" spans="1:18" ht="12.75">
      <c r="A12" s="5" t="s">
        <v>49</v>
      </c>
      <c r="B12" s="1">
        <v>4</v>
      </c>
      <c r="C12" s="3" t="s">
        <v>50</v>
      </c>
      <c r="H12" s="42">
        <v>9</v>
      </c>
      <c r="I12" s="1">
        <v>9</v>
      </c>
      <c r="J12" s="1">
        <v>9</v>
      </c>
      <c r="K12" s="1">
        <v>9</v>
      </c>
      <c r="L12" s="1">
        <v>9</v>
      </c>
      <c r="M12" s="1">
        <v>9</v>
      </c>
      <c r="N12" s="1">
        <v>8</v>
      </c>
      <c r="O12" s="1">
        <v>7</v>
      </c>
      <c r="P12" s="1">
        <v>6</v>
      </c>
      <c r="Q12" s="1">
        <v>5</v>
      </c>
      <c r="R12" s="1">
        <v>4</v>
      </c>
    </row>
    <row r="13" spans="8:18" ht="12.75">
      <c r="H13" s="42">
        <v>10</v>
      </c>
      <c r="I13" s="1">
        <v>9</v>
      </c>
      <c r="J13" s="1">
        <v>9</v>
      </c>
      <c r="K13" s="1">
        <v>9</v>
      </c>
      <c r="L13" s="1">
        <v>9</v>
      </c>
      <c r="M13" s="1">
        <v>9</v>
      </c>
      <c r="N13" s="1">
        <v>9</v>
      </c>
      <c r="O13" s="1">
        <v>8</v>
      </c>
      <c r="P13" s="1">
        <v>7</v>
      </c>
      <c r="Q13" s="1">
        <v>6</v>
      </c>
      <c r="R13" s="1">
        <v>5</v>
      </c>
    </row>
    <row r="14" spans="2:4" ht="12.75">
      <c r="B14" s="44" t="s">
        <v>38</v>
      </c>
      <c r="C14" s="45" t="s">
        <v>37</v>
      </c>
      <c r="D14" s="44" t="s">
        <v>15</v>
      </c>
    </row>
    <row r="15" spans="2:18" ht="12.75">
      <c r="B15" s="2" t="s">
        <v>18</v>
      </c>
      <c r="C15" s="15" t="s">
        <v>6</v>
      </c>
      <c r="D15" s="2">
        <v>15</v>
      </c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2:4" ht="12.75">
      <c r="B16" s="2" t="s">
        <v>26</v>
      </c>
      <c r="C16" s="15" t="s">
        <v>27</v>
      </c>
      <c r="D16" s="2">
        <v>15</v>
      </c>
    </row>
    <row r="17" spans="2:4" ht="12.75">
      <c r="B17" s="2" t="s">
        <v>19</v>
      </c>
      <c r="C17" s="15" t="s">
        <v>5</v>
      </c>
      <c r="D17" s="2">
        <v>15</v>
      </c>
    </row>
    <row r="18" spans="2:4" ht="12.75">
      <c r="B18" s="2" t="s">
        <v>34</v>
      </c>
      <c r="C18" s="15" t="s">
        <v>7</v>
      </c>
      <c r="D18" s="2">
        <v>15</v>
      </c>
    </row>
    <row r="19" spans="2:4" ht="12.75">
      <c r="B19" s="2" t="s">
        <v>35</v>
      </c>
      <c r="C19" s="24" t="s">
        <v>36</v>
      </c>
      <c r="D19" s="2">
        <v>15</v>
      </c>
    </row>
    <row r="20" spans="2:4" ht="12.75">
      <c r="B20" s="2" t="s">
        <v>55</v>
      </c>
      <c r="C20" s="24" t="s">
        <v>56</v>
      </c>
      <c r="D20" s="2">
        <v>15</v>
      </c>
    </row>
    <row r="21" spans="2:4" ht="12.75">
      <c r="B21" s="2"/>
      <c r="C21" s="24"/>
      <c r="D21" s="2">
        <v>0</v>
      </c>
    </row>
    <row r="22" spans="2:4" ht="12.75">
      <c r="B22" s="2"/>
      <c r="C22" s="24"/>
      <c r="D22" s="2">
        <v>0</v>
      </c>
    </row>
  </sheetData>
  <mergeCells count="1">
    <mergeCell ref="I2:R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Gilders</cp:lastModifiedBy>
  <cp:lastPrinted>2013-01-15T10:48:26Z</cp:lastPrinted>
  <dcterms:created xsi:type="dcterms:W3CDTF">2009-11-27T12:27:23Z</dcterms:created>
  <dcterms:modified xsi:type="dcterms:W3CDTF">2013-01-15T10:58:24Z</dcterms:modified>
  <cp:category/>
  <cp:version/>
  <cp:contentType/>
  <cp:contentStatus/>
</cp:coreProperties>
</file>